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34027F1-94B5-41F4-B309-67851641F962}" xr6:coauthVersionLast="47" xr6:coauthVersionMax="47" xr10:uidLastSave="{00000000-0000-0000-0000-000000000000}"/>
  <bookViews>
    <workbookView xWindow="-120" yWindow="-120" windowWidth="20730" windowHeight="11160" tabRatio="839" activeTab="2" xr2:uid="{00000000-000D-0000-FFFF-FFFF00000000}"/>
  </bookViews>
  <sheets>
    <sheet name="Всі викладачі" sheetId="2" r:id="rId1"/>
    <sheet name="Завідувачі кафедр" sheetId="31" r:id="rId2"/>
    <sheet name="Всі кафедри" sheetId="32" r:id="rId3"/>
    <sheet name="Директори і декани" sheetId="21" r:id="rId4"/>
    <sheet name="Інститути факультети" sheetId="22" r:id="rId5"/>
    <sheet name="ІПП" sheetId="24" r:id="rId6"/>
    <sheet name="ІФК" sheetId="26" r:id="rId7"/>
    <sheet name="ФІСФ" sheetId="25" r:id="rId8"/>
    <sheet name="ФМФ" sheetId="27" r:id="rId9"/>
    <sheet name="ПГФ" sheetId="28" r:id="rId10"/>
    <sheet name="ІПіМВ" sheetId="29" r:id="rId11"/>
    <sheet name="ІКМ" sheetId="30" r:id="rId12"/>
  </sheets>
  <definedNames>
    <definedName name="_xlnm._FilterDatabase" localSheetId="0" hidden="1">'Всі викладачі'!$C$3:$C$289</definedName>
    <definedName name="_xlnm._FilterDatabase" localSheetId="3" hidden="1">'Директори і декани'!$C$3:$C$8</definedName>
    <definedName name="_xlnm._FilterDatabase" localSheetId="1" hidden="1">'Завідувачі кафедр'!$A$3:$E$33</definedName>
    <definedName name="_xlnm._FilterDatabase" localSheetId="4" hidden="1">'Інститути факультети'!$C$3:$C$9</definedName>
    <definedName name="_xlnm._FilterDatabase" localSheetId="10" hidden="1">ІПіМВ!$J$4:$Q$9</definedName>
    <definedName name="_xlnm._FilterDatabase" localSheetId="5" hidden="1">ІПП!$L$66:$L$74</definedName>
    <definedName name="_xlnm._FilterDatabase" localSheetId="9" hidden="1">ПГФ!$B$3:$H$24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4" i="26" l="1"/>
  <c r="L57" i="26"/>
  <c r="L44" i="26"/>
  <c r="L8" i="25"/>
  <c r="L7" i="25"/>
  <c r="C222" i="2"/>
  <c r="C32" i="25"/>
  <c r="L15" i="25"/>
  <c r="L15" i="30"/>
  <c r="L14" i="30"/>
  <c r="C10" i="22"/>
  <c r="L65" i="30"/>
  <c r="L64" i="30"/>
  <c r="L14" i="27"/>
  <c r="L13" i="27"/>
  <c r="L11" i="29"/>
  <c r="L71" i="25"/>
  <c r="L62" i="24"/>
  <c r="L61" i="24"/>
  <c r="L10" i="29"/>
  <c r="C17" i="30"/>
  <c r="C19" i="30"/>
  <c r="C37" i="30"/>
  <c r="C11" i="30"/>
  <c r="L4" i="25"/>
  <c r="L94" i="26" l="1"/>
  <c r="L13" i="25" l="1"/>
  <c r="L16" i="25"/>
  <c r="L12" i="26"/>
  <c r="L15" i="26"/>
  <c r="L27" i="30"/>
  <c r="L24" i="30"/>
  <c r="L37" i="30"/>
  <c r="L39" i="30"/>
  <c r="L38" i="30"/>
  <c r="L35" i="30"/>
  <c r="L40" i="30"/>
  <c r="L36" i="30"/>
  <c r="L34" i="30"/>
  <c r="C21" i="31"/>
  <c r="L18" i="24"/>
  <c r="L60" i="24"/>
  <c r="L30" i="25" l="1"/>
  <c r="L31" i="25"/>
  <c r="L29" i="25"/>
  <c r="L63" i="30"/>
  <c r="L62" i="30"/>
  <c r="C17" i="27"/>
  <c r="C15" i="27"/>
  <c r="C16" i="27"/>
  <c r="C14" i="27"/>
  <c r="C21" i="27"/>
  <c r="C22" i="27"/>
  <c r="C23" i="27"/>
  <c r="L32" i="27"/>
  <c r="L56" i="27" s="1"/>
  <c r="L29" i="28" l="1"/>
  <c r="L30" i="28"/>
  <c r="L55" i="28" s="1"/>
  <c r="L31" i="28"/>
  <c r="L32" i="28"/>
  <c r="L33" i="28"/>
  <c r="L35" i="28" l="1"/>
  <c r="L34" i="28"/>
  <c r="L7" i="27"/>
  <c r="L9" i="27"/>
  <c r="L11" i="27"/>
  <c r="L12" i="27"/>
  <c r="L46" i="28"/>
  <c r="L45" i="28"/>
  <c r="L55" i="30"/>
  <c r="L46" i="30"/>
  <c r="L49" i="30"/>
  <c r="L48" i="30"/>
  <c r="L56" i="30"/>
  <c r="L53" i="30"/>
  <c r="L52" i="30"/>
  <c r="L51" i="30"/>
  <c r="L50" i="30"/>
  <c r="L61" i="30"/>
  <c r="L54" i="30"/>
  <c r="L59" i="30"/>
  <c r="L58" i="30"/>
  <c r="L57" i="30"/>
  <c r="L60" i="30"/>
  <c r="L47" i="30"/>
  <c r="L20" i="30"/>
  <c r="L31" i="30"/>
  <c r="L22" i="30"/>
  <c r="L21" i="30"/>
  <c r="L25" i="30"/>
  <c r="L23" i="30"/>
  <c r="L26" i="30"/>
  <c r="L28" i="30"/>
  <c r="L33" i="30"/>
  <c r="L30" i="30"/>
  <c r="L32" i="30"/>
  <c r="L29" i="30"/>
  <c r="L19" i="30"/>
  <c r="L9" i="30"/>
  <c r="L11" i="30"/>
  <c r="L5" i="30"/>
  <c r="L12" i="30"/>
  <c r="L13" i="30"/>
  <c r="L10" i="30"/>
  <c r="L4" i="30"/>
  <c r="L8" i="30"/>
  <c r="L6" i="30"/>
  <c r="L7" i="30"/>
  <c r="L44" i="28"/>
  <c r="L49" i="28"/>
  <c r="L48" i="28"/>
  <c r="L47" i="28"/>
  <c r="L43" i="28"/>
  <c r="L19" i="28"/>
  <c r="L20" i="28"/>
  <c r="L21" i="28"/>
  <c r="L23" i="28"/>
  <c r="L22" i="28"/>
  <c r="L18" i="28"/>
  <c r="L39" i="25"/>
  <c r="L38" i="25"/>
  <c r="L40" i="25"/>
  <c r="L42" i="25"/>
  <c r="L62" i="25" s="1"/>
  <c r="L41" i="25"/>
  <c r="L43" i="25"/>
  <c r="L37" i="25"/>
  <c r="L49" i="25"/>
  <c r="L33" i="24"/>
  <c r="L62" i="26"/>
  <c r="L69" i="30" l="1"/>
  <c r="L41" i="30"/>
  <c r="L44" i="25"/>
  <c r="L45" i="25" s="1"/>
  <c r="L24" i="28"/>
  <c r="L25" i="28" s="1"/>
  <c r="L58" i="29"/>
  <c r="C9" i="2"/>
  <c r="C11" i="2"/>
  <c r="C13" i="2"/>
  <c r="C15" i="2"/>
  <c r="C27" i="2"/>
  <c r="C30" i="2"/>
  <c r="C33" i="2"/>
  <c r="C34" i="2"/>
  <c r="C37" i="2"/>
  <c r="C40" i="2"/>
  <c r="C42" i="2"/>
  <c r="C43" i="2"/>
  <c r="C49" i="2"/>
  <c r="C48" i="2"/>
  <c r="C51" i="2"/>
  <c r="C54" i="2"/>
  <c r="C55" i="2"/>
  <c r="C62" i="2"/>
  <c r="C72" i="2"/>
  <c r="C79" i="2"/>
  <c r="C81" i="2"/>
  <c r="C86" i="2"/>
  <c r="C87" i="2"/>
  <c r="C6" i="31"/>
  <c r="C30" i="32"/>
  <c r="C16" i="32"/>
  <c r="C17" i="32"/>
  <c r="C23" i="32"/>
  <c r="C21" i="32"/>
  <c r="C25" i="32"/>
  <c r="C19" i="32"/>
  <c r="C7" i="32"/>
  <c r="C10" i="32"/>
  <c r="C11" i="32"/>
  <c r="C3" i="32"/>
  <c r="C4" i="32"/>
  <c r="C5" i="32"/>
  <c r="C22" i="32"/>
  <c r="C29" i="32"/>
  <c r="C24" i="32"/>
  <c r="C27" i="32"/>
  <c r="C28" i="32"/>
  <c r="C32" i="32"/>
  <c r="C15" i="32"/>
  <c r="C31" i="32"/>
  <c r="C12" i="32"/>
  <c r="C6" i="32"/>
  <c r="C26" i="32"/>
  <c r="C18" i="32"/>
  <c r="C9" i="32"/>
  <c r="C13" i="32"/>
  <c r="C14" i="32"/>
  <c r="C20" i="32"/>
  <c r="C8" i="32"/>
  <c r="C33" i="32" l="1"/>
  <c r="C31" i="31" l="1"/>
  <c r="C30" i="31"/>
  <c r="C33" i="31"/>
  <c r="C29" i="31"/>
  <c r="C27" i="31"/>
  <c r="C25" i="31"/>
  <c r="C32" i="31"/>
  <c r="C19" i="31"/>
  <c r="C26" i="31"/>
  <c r="C28" i="31"/>
  <c r="C16" i="31"/>
  <c r="C22" i="31"/>
  <c r="C23" i="31"/>
  <c r="C18" i="31"/>
  <c r="C24" i="31"/>
  <c r="C11" i="31"/>
  <c r="C20" i="31"/>
  <c r="C14" i="31"/>
  <c r="C5" i="31"/>
  <c r="C10" i="31"/>
  <c r="C15" i="31"/>
  <c r="C13" i="31"/>
  <c r="C17" i="31"/>
  <c r="C7" i="31"/>
  <c r="C12" i="31"/>
  <c r="C8" i="31"/>
  <c r="C9" i="31"/>
  <c r="C4" i="31"/>
  <c r="C34" i="31" l="1"/>
  <c r="L42" i="30"/>
  <c r="L50" i="28"/>
  <c r="L51" i="28" s="1"/>
  <c r="L26" i="28"/>
  <c r="L6" i="25" l="1"/>
  <c r="L5" i="25"/>
  <c r="L26" i="25"/>
  <c r="L25" i="25"/>
  <c r="L22" i="25"/>
  <c r="L24" i="25"/>
  <c r="L27" i="25"/>
  <c r="L23" i="25"/>
  <c r="L28" i="25"/>
  <c r="L30" i="29"/>
  <c r="L31" i="29"/>
  <c r="L32" i="29"/>
  <c r="L33" i="29"/>
  <c r="L44" i="29"/>
  <c r="L41" i="29"/>
  <c r="L45" i="29"/>
  <c r="L40" i="29"/>
  <c r="L42" i="29"/>
  <c r="L43" i="29"/>
  <c r="L39" i="29"/>
  <c r="L31" i="27"/>
  <c r="L36" i="27"/>
  <c r="L39" i="27"/>
  <c r="L33" i="27"/>
  <c r="L38" i="27"/>
  <c r="L34" i="27"/>
  <c r="L40" i="27"/>
  <c r="L35" i="27"/>
  <c r="L37" i="27"/>
  <c r="L30" i="27"/>
  <c r="L19" i="27"/>
  <c r="L21" i="27"/>
  <c r="L20" i="27"/>
  <c r="L22" i="27"/>
  <c r="L23" i="27"/>
  <c r="L24" i="27"/>
  <c r="L18" i="27"/>
  <c r="L8" i="29"/>
  <c r="L9" i="29"/>
  <c r="L7" i="29"/>
  <c r="L6" i="29"/>
  <c r="L4" i="29"/>
  <c r="L5" i="29"/>
  <c r="L51" i="29" l="1"/>
  <c r="L54" i="29" s="1"/>
  <c r="L34" i="29"/>
  <c r="L35" i="29" s="1"/>
  <c r="L32" i="25"/>
  <c r="L33" i="25" s="1"/>
  <c r="L41" i="27"/>
  <c r="L42" i="27" s="1"/>
  <c r="L25" i="27"/>
  <c r="L26" i="27" s="1"/>
  <c r="L46" i="29"/>
  <c r="L47" i="29" s="1"/>
  <c r="L79" i="26"/>
  <c r="L48" i="26"/>
  <c r="L46" i="26"/>
  <c r="L49" i="26"/>
  <c r="L47" i="26"/>
  <c r="L53" i="26"/>
  <c r="L54" i="26"/>
  <c r="L50" i="26"/>
  <c r="L52" i="26"/>
  <c r="L51" i="26"/>
  <c r="L55" i="26"/>
  <c r="L56" i="26"/>
  <c r="L45" i="26"/>
  <c r="L35" i="26"/>
  <c r="L30" i="26"/>
  <c r="L25" i="26"/>
  <c r="L27" i="26"/>
  <c r="L26" i="26"/>
  <c r="L36" i="26"/>
  <c r="L38" i="26"/>
  <c r="L28" i="26"/>
  <c r="L31" i="26"/>
  <c r="L32" i="26"/>
  <c r="L37" i="26"/>
  <c r="L33" i="26"/>
  <c r="L29" i="26"/>
  <c r="L34" i="26"/>
  <c r="L24" i="26"/>
  <c r="L9" i="25" l="1"/>
  <c r="L58" i="26"/>
  <c r="L39" i="26"/>
  <c r="L40" i="26" s="1"/>
  <c r="L12" i="25"/>
  <c r="L17" i="25" s="1"/>
  <c r="L18" i="25" s="1"/>
  <c r="L14" i="25"/>
  <c r="L4" i="27"/>
  <c r="L6" i="27"/>
  <c r="L5" i="27"/>
  <c r="L8" i="27"/>
  <c r="L10" i="27"/>
  <c r="L3" i="27"/>
  <c r="L5" i="24"/>
  <c r="L8" i="24"/>
  <c r="L6" i="24"/>
  <c r="L7" i="24"/>
  <c r="L4" i="24"/>
  <c r="L9" i="24" s="1"/>
  <c r="L49" i="24"/>
  <c r="L59" i="24"/>
  <c r="L52" i="24"/>
  <c r="L56" i="24"/>
  <c r="L54" i="24"/>
  <c r="L48" i="24"/>
  <c r="L51" i="24"/>
  <c r="L55" i="24"/>
  <c r="L57" i="24"/>
  <c r="L58" i="24"/>
  <c r="L53" i="24"/>
  <c r="L50" i="24"/>
  <c r="C4" i="21"/>
  <c r="C245" i="2"/>
  <c r="C20" i="2"/>
  <c r="C22" i="2"/>
  <c r="C57" i="2"/>
  <c r="C67" i="2"/>
  <c r="C213" i="2"/>
  <c r="C47" i="2"/>
  <c r="C77" i="2"/>
  <c r="C164" i="2"/>
  <c r="C196" i="2"/>
  <c r="C228" i="2"/>
  <c r="C248" i="2"/>
  <c r="C283" i="2"/>
  <c r="C88" i="2"/>
  <c r="C90" i="2"/>
  <c r="C68" i="2"/>
  <c r="C95" i="2"/>
  <c r="C265" i="2"/>
  <c r="C206" i="2"/>
  <c r="C155" i="2"/>
  <c r="C130" i="2"/>
  <c r="C131" i="2"/>
  <c r="C166" i="2"/>
  <c r="C178" i="2"/>
  <c r="C183" i="2"/>
  <c r="C118" i="2"/>
  <c r="C194" i="2"/>
  <c r="C104" i="2"/>
  <c r="C199" i="2"/>
  <c r="C5" i="2"/>
  <c r="C239" i="2"/>
  <c r="C204" i="2"/>
  <c r="C150" i="2"/>
  <c r="C24" i="2"/>
  <c r="C244" i="2"/>
  <c r="C98" i="2"/>
  <c r="C99" i="2"/>
  <c r="C139" i="2"/>
  <c r="C151" i="2"/>
  <c r="C191" i="2"/>
  <c r="C197" i="2"/>
  <c r="C212" i="2"/>
  <c r="C251" i="2"/>
  <c r="C214" i="2"/>
  <c r="C221" i="2"/>
  <c r="C236" i="2"/>
  <c r="C249" i="2"/>
  <c r="C273" i="2"/>
  <c r="C284" i="2"/>
  <c r="C69" i="2"/>
  <c r="C75" i="2"/>
  <c r="C140" i="2"/>
  <c r="C16" i="2"/>
  <c r="C21" i="2"/>
  <c r="C58" i="2"/>
  <c r="C84" i="2"/>
  <c r="C138" i="2"/>
  <c r="C71" i="2"/>
  <c r="C74" i="2"/>
  <c r="C82" i="2"/>
  <c r="C156" i="2"/>
  <c r="C136" i="2"/>
  <c r="C45" i="2"/>
  <c r="C73" i="2"/>
  <c r="C133" i="2"/>
  <c r="C146" i="2"/>
  <c r="C154" i="2"/>
  <c r="C61" i="2"/>
  <c r="C243" i="2"/>
  <c r="C267" i="2"/>
  <c r="C281" i="2"/>
  <c r="C288" i="2"/>
  <c r="C96" i="2"/>
  <c r="C112" i="2"/>
  <c r="C124" i="2"/>
  <c r="C253" i="2"/>
  <c r="C100" i="2"/>
  <c r="C137" i="2"/>
  <c r="C203" i="2"/>
  <c r="C157" i="2"/>
  <c r="C126" i="2"/>
  <c r="C257" i="2"/>
  <c r="C259" i="2"/>
  <c r="C263" i="2"/>
  <c r="C266" i="2"/>
  <c r="C268" i="2"/>
  <c r="C41" i="2"/>
  <c r="C50" i="2"/>
  <c r="C240" i="2"/>
  <c r="C76" i="2"/>
  <c r="C106" i="2"/>
  <c r="C108" i="2"/>
  <c r="C132" i="2"/>
  <c r="C179" i="2"/>
  <c r="C184" i="2"/>
  <c r="C220" i="2"/>
  <c r="C246" i="2"/>
  <c r="C261" i="2"/>
  <c r="C10" i="2"/>
  <c r="C31" i="2"/>
  <c r="C44" i="2"/>
  <c r="C52" i="2"/>
  <c r="C53" i="2"/>
  <c r="C63" i="2"/>
  <c r="C64" i="2"/>
  <c r="C70" i="2"/>
  <c r="C97" i="2"/>
  <c r="C101" i="2"/>
  <c r="C274" i="2"/>
  <c r="C18" i="2"/>
  <c r="C32" i="2"/>
  <c r="C60" i="2"/>
  <c r="C65" i="2"/>
  <c r="C91" i="2"/>
  <c r="C103" i="2"/>
  <c r="C107" i="2"/>
  <c r="C135" i="2"/>
  <c r="C152" i="2"/>
  <c r="C46" i="2"/>
  <c r="C142" i="2"/>
  <c r="C229" i="2"/>
  <c r="C242" i="2"/>
  <c r="C270" i="2"/>
  <c r="C113" i="2"/>
  <c r="C121" i="2"/>
  <c r="C159" i="2"/>
  <c r="C177" i="2"/>
  <c r="C205" i="2"/>
  <c r="C209" i="2"/>
  <c r="C216" i="2"/>
  <c r="C224" i="2"/>
  <c r="C235" i="2"/>
  <c r="C271" i="2"/>
  <c r="C285" i="2"/>
  <c r="C218" i="2"/>
  <c r="C89" i="2"/>
  <c r="C92" i="2"/>
  <c r="C94" i="2"/>
  <c r="C119" i="2"/>
  <c r="C162" i="2"/>
  <c r="C165" i="2"/>
  <c r="C12" i="2"/>
  <c r="C128" i="2"/>
  <c r="C145" i="2"/>
  <c r="C160" i="2"/>
  <c r="C163" i="2"/>
  <c r="C172" i="2"/>
  <c r="C215" i="2"/>
  <c r="C217" i="2"/>
  <c r="C256" i="2"/>
  <c r="C258" i="2"/>
  <c r="C276" i="2"/>
  <c r="C38" i="2"/>
  <c r="C93" i="2"/>
  <c r="C66" i="2"/>
  <c r="C102" i="2"/>
  <c r="C171" i="2"/>
  <c r="C181" i="2"/>
  <c r="C7" i="2"/>
  <c r="C85" i="2"/>
  <c r="C105" i="2"/>
  <c r="C180" i="2"/>
  <c r="C115" i="2"/>
  <c r="C175" i="2"/>
  <c r="C36" i="2"/>
  <c r="C129" i="2"/>
  <c r="C201" i="2"/>
  <c r="C260" i="2"/>
  <c r="C19" i="2"/>
  <c r="C59" i="2"/>
  <c r="C247" i="2"/>
  <c r="C269" i="2"/>
  <c r="C277" i="2"/>
  <c r="C141" i="2"/>
  <c r="C173" i="2"/>
  <c r="C234" i="2"/>
  <c r="C254" i="2"/>
  <c r="C255" i="2"/>
  <c r="C127" i="2"/>
  <c r="C144" i="2"/>
  <c r="C148" i="2"/>
  <c r="C158" i="2"/>
  <c r="C169" i="2"/>
  <c r="C225" i="2"/>
  <c r="C233" i="2"/>
  <c r="C238" i="2"/>
  <c r="C275" i="2"/>
  <c r="C80" i="2"/>
  <c r="C83" i="2"/>
  <c r="C231" i="2"/>
  <c r="C14" i="2"/>
  <c r="C25" i="2"/>
  <c r="C122" i="2"/>
  <c r="C280" i="2"/>
  <c r="C17" i="2"/>
  <c r="C123" i="2"/>
  <c r="C109" i="2"/>
  <c r="C286" i="2"/>
  <c r="C147" i="2"/>
  <c r="C114" i="2"/>
  <c r="C192" i="2"/>
  <c r="C125" i="2"/>
  <c r="C185" i="2"/>
  <c r="C227" i="2"/>
  <c r="C252" i="2"/>
  <c r="C264" i="2"/>
  <c r="C282" i="2"/>
  <c r="C120" i="2"/>
  <c r="C143" i="2"/>
  <c r="C186" i="2"/>
  <c r="C193" i="2"/>
  <c r="C208" i="2"/>
  <c r="C211" i="2"/>
  <c r="C241" i="2"/>
  <c r="C111" i="2"/>
  <c r="C28" i="2"/>
  <c r="C289" i="2"/>
  <c r="C149" i="2"/>
  <c r="C153" i="2"/>
  <c r="C232" i="2"/>
  <c r="C78" i="2"/>
  <c r="C188" i="2"/>
  <c r="C187" i="2"/>
  <c r="C3" i="2"/>
  <c r="C110" i="2"/>
  <c r="C56" i="2"/>
  <c r="C134" i="2"/>
  <c r="C26" i="2"/>
  <c r="C168" i="2"/>
  <c r="C207" i="2"/>
  <c r="C219" i="2"/>
  <c r="C250" i="2"/>
  <c r="C4" i="2"/>
  <c r="C29" i="2"/>
  <c r="C116" i="2"/>
  <c r="C117" i="2"/>
  <c r="C161" i="2"/>
  <c r="C170" i="2"/>
  <c r="C174" i="2"/>
  <c r="C226" i="2"/>
  <c r="C230" i="2"/>
  <c r="C272" i="2"/>
  <c r="C279" i="2"/>
  <c r="C287" i="2"/>
  <c r="C189" i="2"/>
  <c r="C190" i="2"/>
  <c r="C195" i="2"/>
  <c r="C202" i="2"/>
  <c r="C167" i="2"/>
  <c r="C176" i="2"/>
  <c r="C182" i="2"/>
  <c r="C200" i="2"/>
  <c r="C210" i="2"/>
  <c r="C223" i="2"/>
  <c r="C237" i="2"/>
  <c r="C262" i="2"/>
  <c r="C278" i="2"/>
  <c r="C23" i="2"/>
  <c r="C6" i="2"/>
  <c r="C35" i="2"/>
  <c r="C39" i="2"/>
  <c r="C198" i="2"/>
  <c r="C23" i="28"/>
  <c r="C6" i="28"/>
  <c r="C17" i="28"/>
  <c r="C16" i="28"/>
  <c r="C18" i="28"/>
  <c r="C7" i="27"/>
  <c r="C9" i="25"/>
  <c r="C10" i="25"/>
  <c r="C30" i="25"/>
  <c r="C19" i="25"/>
  <c r="C25" i="25"/>
  <c r="C36" i="25"/>
  <c r="C22" i="25"/>
  <c r="C35" i="25"/>
  <c r="C31" i="25"/>
  <c r="C18" i="25"/>
  <c r="C29" i="25"/>
  <c r="C24" i="25"/>
  <c r="C14" i="25"/>
  <c r="C28" i="25"/>
  <c r="C7" i="25"/>
  <c r="C6" i="25"/>
  <c r="C34" i="25"/>
  <c r="C23" i="25"/>
  <c r="C26" i="25"/>
  <c r="C33" i="25"/>
  <c r="C17" i="25"/>
  <c r="C13" i="25"/>
  <c r="C3" i="25"/>
  <c r="C5" i="25"/>
  <c r="C21" i="25"/>
  <c r="C27" i="25"/>
  <c r="C4" i="25"/>
  <c r="C11" i="25"/>
  <c r="C20" i="25"/>
  <c r="C15" i="25"/>
  <c r="C16" i="25"/>
  <c r="C12" i="25"/>
  <c r="C4" i="24"/>
  <c r="C55" i="24"/>
  <c r="C27" i="24"/>
  <c r="C32" i="24"/>
  <c r="C29" i="24"/>
  <c r="C54" i="24"/>
  <c r="C11" i="24"/>
  <c r="C25" i="24"/>
  <c r="C33" i="24"/>
  <c r="C51" i="24"/>
  <c r="C56" i="24"/>
  <c r="C16" i="24"/>
  <c r="C58" i="24"/>
  <c r="C13" i="24"/>
  <c r="C22" i="24"/>
  <c r="C42" i="24"/>
  <c r="C39" i="24"/>
  <c r="C28" i="24"/>
  <c r="C15" i="24"/>
  <c r="C44" i="24"/>
  <c r="C47" i="24"/>
  <c r="C9" i="24"/>
  <c r="C45" i="24"/>
  <c r="C21" i="24"/>
  <c r="C61" i="24"/>
  <c r="C52" i="24"/>
  <c r="C5" i="24"/>
  <c r="C37" i="24"/>
  <c r="C36" i="24"/>
  <c r="C10" i="24"/>
  <c r="C63" i="24"/>
  <c r="C3" i="24"/>
  <c r="C50" i="24"/>
  <c r="C41" i="24"/>
  <c r="C24" i="24"/>
  <c r="C18" i="24"/>
  <c r="C57" i="24"/>
  <c r="C20" i="24"/>
  <c r="C23" i="24"/>
  <c r="C35" i="24"/>
  <c r="C17" i="24"/>
  <c r="C6" i="24"/>
  <c r="C7" i="24"/>
  <c r="C60" i="24"/>
  <c r="C62" i="24"/>
  <c r="C30" i="24"/>
  <c r="C38" i="24"/>
  <c r="C12" i="24"/>
  <c r="C46" i="24"/>
  <c r="C53" i="24"/>
  <c r="C34" i="24"/>
  <c r="C49" i="24"/>
  <c r="C59" i="24"/>
  <c r="C8" i="24"/>
  <c r="C43" i="24"/>
  <c r="C14" i="24"/>
  <c r="C26" i="24"/>
  <c r="C40" i="24"/>
  <c r="C48" i="24"/>
  <c r="C31" i="24"/>
  <c r="L66" i="24"/>
  <c r="L67" i="24"/>
  <c r="L68" i="24"/>
  <c r="L69" i="24"/>
  <c r="L70" i="24"/>
  <c r="L73" i="24"/>
  <c r="L71" i="24"/>
  <c r="L72" i="24"/>
  <c r="L74" i="24"/>
  <c r="L56" i="25"/>
  <c r="L31" i="24"/>
  <c r="L32" i="24"/>
  <c r="L35" i="24"/>
  <c r="L34" i="24"/>
  <c r="L36" i="24"/>
  <c r="L40" i="24"/>
  <c r="L38" i="24"/>
  <c r="L37" i="24"/>
  <c r="L42" i="24"/>
  <c r="L41" i="24"/>
  <c r="L39" i="24"/>
  <c r="L65" i="26"/>
  <c r="L67" i="26"/>
  <c r="L63" i="26"/>
  <c r="L68" i="26"/>
  <c r="L69" i="26"/>
  <c r="L66" i="26"/>
  <c r="L64" i="26"/>
  <c r="L70" i="26"/>
  <c r="L76" i="26"/>
  <c r="L82" i="26"/>
  <c r="L80" i="26"/>
  <c r="L78" i="26"/>
  <c r="L81" i="26"/>
  <c r="L77" i="26"/>
  <c r="L83" i="26"/>
  <c r="L84" i="26"/>
  <c r="L103" i="26"/>
  <c r="L106" i="26"/>
  <c r="L105" i="26"/>
  <c r="L104" i="26"/>
  <c r="L102" i="26"/>
  <c r="L107" i="26"/>
  <c r="L108" i="26"/>
  <c r="L5" i="26"/>
  <c r="L7" i="26"/>
  <c r="L8" i="26"/>
  <c r="L14" i="26"/>
  <c r="L4" i="26"/>
  <c r="L16" i="26"/>
  <c r="L9" i="26"/>
  <c r="L13" i="26"/>
  <c r="L11" i="26"/>
  <c r="L10" i="26"/>
  <c r="L18" i="26"/>
  <c r="L17" i="26"/>
  <c r="L6" i="26"/>
  <c r="L36" i="28"/>
  <c r="L37" i="28"/>
  <c r="L109" i="26" l="1"/>
  <c r="L110" i="26" s="1"/>
  <c r="L19" i="26"/>
  <c r="L20" i="26" s="1"/>
  <c r="L10" i="24"/>
  <c r="L71" i="26"/>
  <c r="L72" i="26" s="1"/>
  <c r="L38" i="28"/>
  <c r="L39" i="28" s="1"/>
  <c r="L43" i="24"/>
  <c r="L44" i="24" s="1"/>
  <c r="L85" i="26"/>
  <c r="L86" i="26" s="1"/>
  <c r="L57" i="25"/>
  <c r="L11" i="24" l="1"/>
  <c r="C6" i="29"/>
  <c r="C16" i="29"/>
  <c r="C4" i="29"/>
  <c r="C23" i="30" l="1"/>
  <c r="C26" i="30"/>
  <c r="C6" i="30"/>
  <c r="C8" i="30"/>
  <c r="C24" i="30"/>
  <c r="C25" i="30"/>
  <c r="C27" i="30"/>
  <c r="C30" i="30"/>
  <c r="C32" i="30"/>
  <c r="C44" i="30"/>
  <c r="C13" i="30"/>
  <c r="C7" i="30"/>
  <c r="C12" i="30"/>
  <c r="C15" i="30"/>
  <c r="C16" i="30"/>
  <c r="C5" i="30" l="1"/>
  <c r="L81" i="24" l="1"/>
  <c r="L82" i="24"/>
  <c r="L85" i="24"/>
  <c r="L84" i="24"/>
  <c r="L89" i="24"/>
  <c r="L83" i="24"/>
  <c r="L86" i="24"/>
  <c r="L88" i="24"/>
  <c r="L87" i="24"/>
  <c r="L80" i="24"/>
  <c r="L90" i="24" l="1"/>
  <c r="L20" i="24"/>
  <c r="L16" i="24"/>
  <c r="L23" i="24"/>
  <c r="L25" i="24"/>
  <c r="L17" i="24"/>
  <c r="L15" i="24"/>
  <c r="L24" i="24"/>
  <c r="L19" i="24"/>
  <c r="L22" i="24"/>
  <c r="L21" i="24"/>
  <c r="L14" i="24"/>
  <c r="C8" i="2"/>
  <c r="C290" i="2" s="1"/>
  <c r="C19" i="24"/>
  <c r="C64" i="24" s="1"/>
  <c r="C11" i="28"/>
  <c r="C6" i="21"/>
  <c r="C5" i="21"/>
  <c r="C7" i="21"/>
  <c r="C8" i="21"/>
  <c r="L91" i="24" l="1"/>
  <c r="L92" i="24" s="1"/>
  <c r="C3" i="21"/>
  <c r="L76" i="30"/>
  <c r="L72" i="30" s="1"/>
  <c r="L51" i="25"/>
  <c r="L52" i="25"/>
  <c r="L55" i="25"/>
  <c r="L50" i="25"/>
  <c r="L54" i="25"/>
  <c r="L53" i="25"/>
  <c r="L62" i="28" l="1"/>
  <c r="L125" i="26"/>
  <c r="L117" i="26" s="1"/>
  <c r="L26" i="24"/>
  <c r="L27" i="24" l="1"/>
  <c r="L28" i="24" s="1"/>
  <c r="L63" i="24"/>
  <c r="L104" i="24"/>
  <c r="L45" i="24"/>
  <c r="L58" i="28"/>
  <c r="L43" i="30" l="1"/>
  <c r="L66" i="30"/>
  <c r="C48" i="30"/>
  <c r="L16" i="30" l="1"/>
  <c r="C15" i="29"/>
  <c r="C5" i="29"/>
  <c r="C17" i="29"/>
  <c r="L36" i="29" l="1"/>
  <c r="L46" i="25"/>
  <c r="L48" i="29"/>
  <c r="L12" i="29"/>
  <c r="L34" i="25"/>
  <c r="L111" i="26"/>
  <c r="L92" i="26"/>
  <c r="L93" i="26"/>
  <c r="L91" i="26"/>
  <c r="L95" i="26"/>
  <c r="L96" i="26"/>
  <c r="L90" i="26"/>
  <c r="L97" i="26" s="1"/>
  <c r="L73" i="26"/>
  <c r="C14" i="28"/>
  <c r="L98" i="26" l="1"/>
  <c r="L87" i="26"/>
  <c r="L41" i="26"/>
  <c r="L59" i="26"/>
  <c r="L99" i="26" l="1"/>
  <c r="L21" i="26"/>
  <c r="C47" i="30"/>
  <c r="C35" i="30"/>
  <c r="C3" i="27" l="1"/>
  <c r="K25" i="27"/>
  <c r="K41" i="27" s="1"/>
  <c r="K26" i="27"/>
  <c r="K42" i="27" s="1"/>
  <c r="K27" i="27"/>
  <c r="K43" i="27" s="1"/>
  <c r="C13" i="27" l="1"/>
  <c r="C64" i="26" l="1"/>
  <c r="C31" i="26" l="1"/>
  <c r="C58" i="26"/>
  <c r="C75" i="26"/>
  <c r="C5" i="26"/>
  <c r="C67" i="26"/>
  <c r="C39" i="26"/>
  <c r="C49" i="30"/>
  <c r="C40" i="30"/>
  <c r="C4" i="30"/>
  <c r="C39" i="30"/>
  <c r="C36" i="30"/>
  <c r="C43" i="30"/>
  <c r="C21" i="30"/>
  <c r="C38" i="30"/>
  <c r="C52" i="30"/>
  <c r="C29" i="30"/>
  <c r="C18" i="30"/>
  <c r="C9" i="30"/>
  <c r="C20" i="30"/>
  <c r="C42" i="30"/>
  <c r="C31" i="30"/>
  <c r="C46" i="30"/>
  <c r="C34" i="30"/>
  <c r="C51" i="30"/>
  <c r="C14" i="30"/>
  <c r="C10" i="30"/>
  <c r="C3" i="30"/>
  <c r="C33" i="30"/>
  <c r="C28" i="30"/>
  <c r="C22" i="30"/>
  <c r="C45" i="30"/>
  <c r="C41" i="30"/>
  <c r="C50" i="30"/>
  <c r="C19" i="29"/>
  <c r="C13" i="29"/>
  <c r="C7" i="29"/>
  <c r="C3" i="29"/>
  <c r="C11" i="29"/>
  <c r="C18" i="29"/>
  <c r="C12" i="29"/>
  <c r="C8" i="29"/>
  <c r="C9" i="29"/>
  <c r="C14" i="29"/>
  <c r="C5" i="28"/>
  <c r="C8" i="28"/>
  <c r="L52" i="28" s="1"/>
  <c r="C22" i="28"/>
  <c r="C3" i="28"/>
  <c r="C9" i="28"/>
  <c r="C24" i="28"/>
  <c r="C21" i="28"/>
  <c r="C15" i="28"/>
  <c r="C7" i="28"/>
  <c r="C20" i="28"/>
  <c r="C19" i="28"/>
  <c r="C4" i="28"/>
  <c r="C12" i="28"/>
  <c r="C13" i="28"/>
  <c r="C28" i="27"/>
  <c r="C9" i="27"/>
  <c r="C4" i="27"/>
  <c r="C11" i="27"/>
  <c r="C5" i="27"/>
  <c r="C12" i="27"/>
  <c r="C25" i="27"/>
  <c r="C26" i="27"/>
  <c r="C6" i="27"/>
  <c r="C20" i="27"/>
  <c r="C8" i="27"/>
  <c r="C24" i="27"/>
  <c r="C10" i="27"/>
  <c r="C18" i="27"/>
  <c r="C19" i="27"/>
  <c r="C27" i="27"/>
  <c r="C30" i="27"/>
  <c r="C11" i="26"/>
  <c r="C32" i="26"/>
  <c r="C45" i="26"/>
  <c r="C29" i="26"/>
  <c r="C40" i="26"/>
  <c r="C3" i="26"/>
  <c r="C35" i="26"/>
  <c r="C44" i="26"/>
  <c r="C37" i="26"/>
  <c r="C63" i="26"/>
  <c r="C59" i="26"/>
  <c r="C38" i="26"/>
  <c r="C23" i="26"/>
  <c r="C6" i="26"/>
  <c r="C14" i="26"/>
  <c r="C8" i="26"/>
  <c r="C52" i="26"/>
  <c r="C16" i="26"/>
  <c r="C56" i="26"/>
  <c r="C77" i="26"/>
  <c r="C68" i="26"/>
  <c r="C48" i="26"/>
  <c r="C50" i="26"/>
  <c r="C46" i="26"/>
  <c r="C9" i="26"/>
  <c r="C55" i="26"/>
  <c r="C33" i="26"/>
  <c r="C34" i="26"/>
  <c r="C17" i="26"/>
  <c r="C42" i="26"/>
  <c r="C76" i="26"/>
  <c r="C27" i="26"/>
  <c r="C51" i="26"/>
  <c r="C21" i="26"/>
  <c r="C74" i="26"/>
  <c r="C24" i="26"/>
  <c r="C60" i="26"/>
  <c r="C41" i="26"/>
  <c r="C26" i="26"/>
  <c r="C18" i="26"/>
  <c r="C61" i="26"/>
  <c r="C22" i="26"/>
  <c r="C25" i="26"/>
  <c r="C19" i="26"/>
  <c r="C13" i="26"/>
  <c r="C73" i="26"/>
  <c r="C43" i="26"/>
  <c r="C49" i="26"/>
  <c r="C20" i="26"/>
  <c r="C65" i="26"/>
  <c r="C28" i="26"/>
  <c r="C36" i="26"/>
  <c r="C71" i="26"/>
  <c r="C47" i="26"/>
  <c r="C70" i="26"/>
  <c r="C57" i="26"/>
  <c r="C12" i="26"/>
  <c r="C69" i="26"/>
  <c r="C30" i="26"/>
  <c r="C4" i="26"/>
  <c r="C72" i="26"/>
  <c r="C10" i="26"/>
  <c r="C7" i="26"/>
  <c r="C66" i="26"/>
  <c r="C54" i="26"/>
  <c r="C53" i="26"/>
  <c r="C62" i="26"/>
  <c r="C15" i="26"/>
  <c r="C10" i="29"/>
  <c r="C10" i="28"/>
  <c r="C29" i="27"/>
  <c r="C8" i="25"/>
  <c r="C37" i="25" s="1"/>
  <c r="C9" i="21"/>
  <c r="C10" i="21" s="1"/>
  <c r="C25" i="28" l="1"/>
  <c r="C78" i="26"/>
  <c r="C53" i="30"/>
  <c r="C31" i="27"/>
  <c r="C20" i="29"/>
  <c r="L95" i="24"/>
  <c r="L94" i="24" s="1"/>
  <c r="L97" i="24" l="1"/>
  <c r="L27" i="27"/>
  <c r="L15" i="27"/>
  <c r="L43" i="27" l="1"/>
  <c r="L65" i="25"/>
  <c r="L63" i="27"/>
  <c r="L19" i="25"/>
  <c r="L59" i="27" l="1"/>
  <c r="L75" i="24"/>
  <c r="L58" i="25"/>
  <c r="L76" i="24" l="1"/>
  <c r="L77" i="24" s="1"/>
  <c r="L59" i="25"/>
  <c r="L60" i="25" s="1"/>
  <c r="L40" i="28"/>
</calcChain>
</file>

<file path=xl/sharedStrings.xml><?xml version="1.0" encoding="utf-8"?>
<sst xmlns="http://schemas.openxmlformats.org/spreadsheetml/2006/main" count="1244" uniqueCount="395">
  <si>
    <t>Говорун О.В.</t>
  </si>
  <si>
    <t>Генкал С.Е.</t>
  </si>
  <si>
    <t>Шейко В.І.</t>
  </si>
  <si>
    <t>Кондратюк С.М.</t>
  </si>
  <si>
    <t>Лобова О.В.</t>
  </si>
  <si>
    <t>Павлущенко Н.М.</t>
  </si>
  <si>
    <t>Васько О.О.</t>
  </si>
  <si>
    <t>Бутенко В.Г.</t>
  </si>
  <si>
    <t>Харькова Є.Д.</t>
  </si>
  <si>
    <t>Колишкіна А.П.</t>
  </si>
  <si>
    <t>Парфілова С.Л.</t>
  </si>
  <si>
    <t>Гаврило О.І.</t>
  </si>
  <si>
    <t>Шаповалова О.В.</t>
  </si>
  <si>
    <t>Пушкар Л.В.</t>
  </si>
  <si>
    <t>Козлова О.Г.</t>
  </si>
  <si>
    <t>Пшенична Л.В.</t>
  </si>
  <si>
    <t>Корж-Усенко Л.В.</t>
  </si>
  <si>
    <t>Гуменюк І.Л.</t>
  </si>
  <si>
    <t>Теренко О.О.</t>
  </si>
  <si>
    <t>Давидова Т.В.</t>
  </si>
  <si>
    <t>Бондаренко В.О.</t>
  </si>
  <si>
    <t>Коваленко С.М.</t>
  </si>
  <si>
    <t>Клочко Л.І.</t>
  </si>
  <si>
    <t>Сидоренко О.Л.</t>
  </si>
  <si>
    <t>Коробова Ю.В.</t>
  </si>
  <si>
    <t>Дегтяренко Т.М.</t>
  </si>
  <si>
    <t>Бондаренко Ю.А.</t>
  </si>
  <si>
    <t>Боряк О.В.</t>
  </si>
  <si>
    <t>Колишкін О.В.</t>
  </si>
  <si>
    <t>Косенко Ю.М.</t>
  </si>
  <si>
    <t>Чобанян А.В.</t>
  </si>
  <si>
    <t>Дегтярьова Н.В.</t>
  </si>
  <si>
    <t>Петренко С.І.</t>
  </si>
  <si>
    <t>Удовиченко О.М.</t>
  </si>
  <si>
    <t>Шамоня В.Г.</t>
  </si>
  <si>
    <t>Юрченко А.О.</t>
  </si>
  <si>
    <t>Кудріна О.Ю.</t>
  </si>
  <si>
    <t>Самодай В.П.</t>
  </si>
  <si>
    <t>Божкова В.В.</t>
  </si>
  <si>
    <t>Омельяненко В.А.</t>
  </si>
  <si>
    <t>Ковтун Г.І.</t>
  </si>
  <si>
    <t>Фоломєєва Н.А.</t>
  </si>
  <si>
    <t>Петренко М.Б.</t>
  </si>
  <si>
    <t>Крамська С.Г.</t>
  </si>
  <si>
    <t>Стахевич О.Г.</t>
  </si>
  <si>
    <t>Корякін О.О.</t>
  </si>
  <si>
    <t>Карпенко Є.В.</t>
  </si>
  <si>
    <t>Заболотний І.П.</t>
  </si>
  <si>
    <t>Заікіна Г.Л.</t>
  </si>
  <si>
    <t>Латіна Г.О.</t>
  </si>
  <si>
    <t>Калиниченко І.О.</t>
  </si>
  <si>
    <t>Скиба О.О.</t>
  </si>
  <si>
    <t>Скрипка І.М.</t>
  </si>
  <si>
    <t>Чхайло М.Б.</t>
  </si>
  <si>
    <t>Лапицький В.О.</t>
  </si>
  <si>
    <t>Ратов А.М.</t>
  </si>
  <si>
    <t>Кравченко І.М.</t>
  </si>
  <si>
    <t>Гладов В.В.</t>
  </si>
  <si>
    <t>Солоненко Є.В.</t>
  </si>
  <si>
    <t>Лазоренко С.А.</t>
  </si>
  <si>
    <t>Оксьом П.М.</t>
  </si>
  <si>
    <t>Головченко О.І.</t>
  </si>
  <si>
    <t>Титович А.О.</t>
  </si>
  <si>
    <t>Павленко І.О.</t>
  </si>
  <si>
    <t>Востоцька І.Ф.</t>
  </si>
  <si>
    <t>Бережна Л.І.</t>
  </si>
  <si>
    <t>Сидоренко О.Р.</t>
  </si>
  <si>
    <t>Ворона В.В.</t>
  </si>
  <si>
    <t>Горобець І.В.</t>
  </si>
  <si>
    <t>Моцак С.І.</t>
  </si>
  <si>
    <t>Жуков О.В.</t>
  </si>
  <si>
    <t>Потєхін О.В.</t>
  </si>
  <si>
    <t>Друшляк М.Г.</t>
  </si>
  <si>
    <t>Лукашова Т.Д.</t>
  </si>
  <si>
    <t>Мартиненко О.В.</t>
  </si>
  <si>
    <t>Одінцова О.О.</t>
  </si>
  <si>
    <t>Хворостіна Ю.В.</t>
  </si>
  <si>
    <t>Чашечникова О.С.</t>
  </si>
  <si>
    <t>Чкана Я.О.</t>
  </si>
  <si>
    <t>Шишенко І.В.</t>
  </si>
  <si>
    <t>Корнус О.Г.</t>
  </si>
  <si>
    <t>Корнус А.О.</t>
  </si>
  <si>
    <t>Данильченко О.С.</t>
  </si>
  <si>
    <t>Вакал А.П.</t>
  </si>
  <si>
    <t>Данько Я.М.</t>
  </si>
  <si>
    <t>Литвиненко Ю.І.</t>
  </si>
  <si>
    <t>Міронець Л.П.</t>
  </si>
  <si>
    <t>Москаленко М.П.</t>
  </si>
  <si>
    <t>Торяник В.М.</t>
  </si>
  <si>
    <t>Гончаренко О.В.</t>
  </si>
  <si>
    <t>Знобей О.В.</t>
  </si>
  <si>
    <t>Іонова І.М.</t>
  </si>
  <si>
    <t>Клочко О.О.</t>
  </si>
  <si>
    <t>Луценко О.А.</t>
  </si>
  <si>
    <t>Полякова О.М.</t>
  </si>
  <si>
    <t>Поляничко А.О.</t>
  </si>
  <si>
    <t>Пономаренко Л.І.</t>
  </si>
  <si>
    <t>Солощенко В.М.</t>
  </si>
  <si>
    <t>Багацька О.В.</t>
  </si>
  <si>
    <t>Буренко Т.М.</t>
  </si>
  <si>
    <t>Коваленко А.М.</t>
  </si>
  <si>
    <t>Козлова В.В.</t>
  </si>
  <si>
    <t>Подосіннікова  Г.І.</t>
  </si>
  <si>
    <t>Подрєз Ю.В.</t>
  </si>
  <si>
    <t>Турков В.В.</t>
  </si>
  <si>
    <t>Ярош Н.В.</t>
  </si>
  <si>
    <t>Снегірьов І.О.</t>
  </si>
  <si>
    <t>Зленко Н.М.</t>
  </si>
  <si>
    <t>Іваній О.М.</t>
  </si>
  <si>
    <t>Кучук А.М.</t>
  </si>
  <si>
    <t>Апаров А.М.</t>
  </si>
  <si>
    <t>Каленик М.В.</t>
  </si>
  <si>
    <t>Бабенко О.М.</t>
  </si>
  <si>
    <t>Касьяненко Г.Я.</t>
  </si>
  <si>
    <t>Скляр А.М.</t>
  </si>
  <si>
    <t>Харченко Ю.В.</t>
  </si>
  <si>
    <t>Кравченко А.І.</t>
  </si>
  <si>
    <t>Зелінська-Любченко К.О.</t>
  </si>
  <si>
    <t>Ласточкіна О.В.</t>
  </si>
  <si>
    <t>Мороз Л.В.</t>
  </si>
  <si>
    <t>Харченко Т.Г.</t>
  </si>
  <si>
    <t>Іванова І.Б.</t>
  </si>
  <si>
    <t>Пахненко І.І.</t>
  </si>
  <si>
    <t>Тєлєтова С.Г.</t>
  </si>
  <si>
    <t>Беспалова О.О.</t>
  </si>
  <si>
    <t>Бугаєнко Т.В.</t>
  </si>
  <si>
    <t>Звіряка О.М.</t>
  </si>
  <si>
    <t>Кукса Н.В.</t>
  </si>
  <si>
    <t>Копитіна Я.М.</t>
  </si>
  <si>
    <t>Котелевський В.І.</t>
  </si>
  <si>
    <t>Корж Ю.М.</t>
  </si>
  <si>
    <t>Корж З.О.</t>
  </si>
  <si>
    <t>Карпенко Ю.М.</t>
  </si>
  <si>
    <t>Литвиненко В.А.</t>
  </si>
  <si>
    <t>Лянна О.В.</t>
  </si>
  <si>
    <t>Лянной Ю.О.</t>
  </si>
  <si>
    <t>Руденко А.М.</t>
  </si>
  <si>
    <t>Євтушенко Я.В.</t>
  </si>
  <si>
    <t>Зігунов В.М.</t>
  </si>
  <si>
    <t>Зігунова І.С.</t>
  </si>
  <si>
    <t>Мозгова Д.Р.</t>
  </si>
  <si>
    <t>Лянной М.О.</t>
  </si>
  <si>
    <t>Балашов Д.І.</t>
  </si>
  <si>
    <t>Лоза Т.О.</t>
  </si>
  <si>
    <t>Томенко О.А.</t>
  </si>
  <si>
    <t>Бермудес Д.В.</t>
  </si>
  <si>
    <t>Леоненко А.В.</t>
  </si>
  <si>
    <t>Рибалко П.Ф.</t>
  </si>
  <si>
    <t>Красілов А.Д.</t>
  </si>
  <si>
    <t>Жуков В.Л.</t>
  </si>
  <si>
    <t>Чередніченко С.В.</t>
  </si>
  <si>
    <t>Прокопова Л.І.</t>
  </si>
  <si>
    <t>Гвоздецька С.В.</t>
  </si>
  <si>
    <t>Сбруєва А.А.</t>
  </si>
  <si>
    <t>Бикова М.М.</t>
  </si>
  <si>
    <t>Чистякова І.А.</t>
  </si>
  <si>
    <t>Будянський Д.В.</t>
  </si>
  <si>
    <t>Проценко І.І.</t>
  </si>
  <si>
    <t>Коваленко Н.В.</t>
  </si>
  <si>
    <t>Огієнко О.І.</t>
  </si>
  <si>
    <t>Осьмук Н.Г.</t>
  </si>
  <si>
    <t>Тарапата-Більченко Л.Г.</t>
  </si>
  <si>
    <t>Устименко-Косоріч О.А.</t>
  </si>
  <si>
    <t>Ткаченко І.О.</t>
  </si>
  <si>
    <t>Єрьоменко Н.О.</t>
  </si>
  <si>
    <t>Єрьоменко А.Ю.</t>
  </si>
  <si>
    <t>Вертель А.В.</t>
  </si>
  <si>
    <t>Дворніченко Л.Л.</t>
  </si>
  <si>
    <t>Мотрук Т.О.</t>
  </si>
  <si>
    <t>Єрмакова Н.О.</t>
  </si>
  <si>
    <t>Кузікова С.Б.</t>
  </si>
  <si>
    <t>Пасько К.М.</t>
  </si>
  <si>
    <t>Пухно С.В.</t>
  </si>
  <si>
    <t>Щербакова І.М.</t>
  </si>
  <si>
    <t>Усик Д.Б.</t>
  </si>
  <si>
    <t>Щербак Т.І.</t>
  </si>
  <si>
    <t>Салтикова А.І.</t>
  </si>
  <si>
    <t>Шумаков О.В.</t>
  </si>
  <si>
    <t>Скачедуб Н.М.</t>
  </si>
  <si>
    <t>Кулик Н.А.</t>
  </si>
  <si>
    <t>Скоробагатська О.І.</t>
  </si>
  <si>
    <t>Дубинська О.Я.</t>
  </si>
  <si>
    <t>Довгополова Г.Г.</t>
  </si>
  <si>
    <t>Кириленко Н.І.</t>
  </si>
  <si>
    <t>Громова Н.В.</t>
  </si>
  <si>
    <t>Герман В.В.</t>
  </si>
  <si>
    <t>Горболіс Л.М.</t>
  </si>
  <si>
    <t>Беценко Т.П.</t>
  </si>
  <si>
    <t>Рудь О.М.</t>
  </si>
  <si>
    <t>Семеног О.М.</t>
  </si>
  <si>
    <t>Алексенко С.Ф.</t>
  </si>
  <si>
    <t>Стахова Л.Л.</t>
  </si>
  <si>
    <t>Міхеєнко О.І.</t>
  </si>
  <si>
    <t>Капран О.В.</t>
  </si>
  <si>
    <t>Єременко О.В.</t>
  </si>
  <si>
    <t>Семеніхіна О.В.</t>
  </si>
  <si>
    <t>Рейтинг кафедр університету</t>
  </si>
  <si>
    <t>Середній бал</t>
  </si>
  <si>
    <t>Фізико-математичний факультет</t>
  </si>
  <si>
    <t>Природничо-географічний факультет</t>
  </si>
  <si>
    <t>Мерзлікін І.Р.</t>
  </si>
  <si>
    <t>Рейтинг завідувачів кафедр</t>
  </si>
  <si>
    <t>Єпик Л.І.</t>
  </si>
  <si>
    <t>Рейтинг викладачів НН ІФК</t>
  </si>
  <si>
    <t>Рейтинг директорів і деканів</t>
  </si>
  <si>
    <t>Загальна сума балів</t>
  </si>
  <si>
    <t>ПІП викладача</t>
  </si>
  <si>
    <t>Додаток 1</t>
  </si>
  <si>
    <t>Додаток 2</t>
  </si>
  <si>
    <t>Додаток 3</t>
  </si>
  <si>
    <t>Додаток 4</t>
  </si>
  <si>
    <t>Додаток 5</t>
  </si>
  <si>
    <t>Оліцький В.О.</t>
  </si>
  <si>
    <t>Кисельов В.О.</t>
  </si>
  <si>
    <t>Шевченко Т.Ю.</t>
  </si>
  <si>
    <t>Горбань Н.В.</t>
  </si>
  <si>
    <t>Мартиненко В.В.</t>
  </si>
  <si>
    <t>Божко І.С.</t>
  </si>
  <si>
    <t>Бірюкова Л.А.</t>
  </si>
  <si>
    <t>Руденко О.Ф.</t>
  </si>
  <si>
    <t>Юрко О.О.</t>
  </si>
  <si>
    <t>Кохан Н.М.</t>
  </si>
  <si>
    <t>Жулінський М.В.</t>
  </si>
  <si>
    <t>Максименко А.І.</t>
  </si>
  <si>
    <t>Омельяненко З.В.</t>
  </si>
  <si>
    <t>Омельяненко К.А.</t>
  </si>
  <si>
    <t>Чернякова Ж.Ю.</t>
  </si>
  <si>
    <t>Особистий рейтинг</t>
  </si>
  <si>
    <t>Середній бал по кафедрі</t>
  </si>
  <si>
    <t>Рейтинг завідувача</t>
  </si>
  <si>
    <t>Рейтинг кафедри</t>
  </si>
  <si>
    <t>Загальний рейтинг</t>
  </si>
  <si>
    <t>Середній бал по підрозділу</t>
  </si>
  <si>
    <t>Назва підрозділу</t>
  </si>
  <si>
    <t>Рейтинг інститутів/ факультетів</t>
  </si>
  <si>
    <t>Максименко Л.М.</t>
  </si>
  <si>
    <t>Рейтинг викладачів НН ІПП</t>
  </si>
  <si>
    <t>Рейтинг викладачів НН ІКМ</t>
  </si>
  <si>
    <t>Тонкопей Ю.Л.</t>
  </si>
  <si>
    <t>Колесник А.С.</t>
  </si>
  <si>
    <t>НН Інститут культури і мистецтв</t>
  </si>
  <si>
    <t>Гавриленко Ю.Д.</t>
  </si>
  <si>
    <t>Пушкар Л.Ф.</t>
  </si>
  <si>
    <t>Гулей О.В.</t>
  </si>
  <si>
    <t>НН Інститут педагогіки і психології</t>
  </si>
  <si>
    <t>НН Інститут фізичної культури</t>
  </si>
  <si>
    <t>Острога М.М.</t>
  </si>
  <si>
    <t>Середнє без завідувача</t>
  </si>
  <si>
    <t>Кафедра інформатики</t>
  </si>
  <si>
    <t>Загал</t>
  </si>
  <si>
    <t>Кафедра Менеджменту освіти і ПВШ</t>
  </si>
  <si>
    <t>Рижанова А.О.</t>
  </si>
  <si>
    <t>Кафедра Соціальної роботи і МСД</t>
  </si>
  <si>
    <t>Кобильченко В.В.</t>
  </si>
  <si>
    <t>Кульбіда С.В.</t>
  </si>
  <si>
    <t>Прядко Л.О.</t>
  </si>
  <si>
    <t>Скиба Т.Ю.</t>
  </si>
  <si>
    <t>Кафедра Спец. і інклюз. Освіти</t>
  </si>
  <si>
    <t>Кафедра Дошк і початк освіти</t>
  </si>
  <si>
    <t>Білєр О.С.</t>
  </si>
  <si>
    <t>Кафедра Педагогіки</t>
  </si>
  <si>
    <t>Кафедра Психології</t>
  </si>
  <si>
    <t>Кафедра ЗФТРЕ</t>
  </si>
  <si>
    <t>Іваній І.М.</t>
  </si>
  <si>
    <t>Ксенофонтова М.М.</t>
  </si>
  <si>
    <t>Щапова А.Ю.</t>
  </si>
  <si>
    <t>Кафедра т та м спорту</t>
  </si>
  <si>
    <t>Кафедра т та м ф к</t>
  </si>
  <si>
    <t>Кафедра спорт дисц і фіз в</t>
  </si>
  <si>
    <t>Кафедра логопедії</t>
  </si>
  <si>
    <t>Кафедра тур та г-р сервісу</t>
  </si>
  <si>
    <t>Кафедра громад здоров'я</t>
  </si>
  <si>
    <t>Кафедра Рос. мови,заруб. Літ</t>
  </si>
  <si>
    <t>Чикалова М.М.</t>
  </si>
  <si>
    <t>Молгамова Л.О.</t>
  </si>
  <si>
    <t>Рейтинг викладачів НН Історії, права та міжнародних відносин</t>
  </si>
  <si>
    <t>Кафедра Права</t>
  </si>
  <si>
    <t>Кафедра історії України</t>
  </si>
  <si>
    <t>Михтунеко В.В.</t>
  </si>
  <si>
    <t>Кафедра Всесвіт історії</t>
  </si>
  <si>
    <t>Кафедра ОМ, музикозн та культорол</t>
  </si>
  <si>
    <t>Ячменик М.М.</t>
  </si>
  <si>
    <t>Рейтинг Декана/Директора</t>
  </si>
  <si>
    <t>Середнє по факультету</t>
  </si>
  <si>
    <t>Рейтинг інституту</t>
  </si>
  <si>
    <t>Середнє по кафедрах</t>
  </si>
  <si>
    <t>Рейтинг інституту/ факультету</t>
  </si>
  <si>
    <t>Кафедра Хореограії та муз-інстр виконавства</t>
  </si>
  <si>
    <t>Кафедра Укр.мови та літ</t>
  </si>
  <si>
    <t>Лянной М.Ю.</t>
  </si>
  <si>
    <t>Бойченко М.М.</t>
  </si>
  <si>
    <t xml:space="preserve"> </t>
  </si>
  <si>
    <t>Кафедра Практики анг мови</t>
  </si>
  <si>
    <t>Кравченко О.О.</t>
  </si>
  <si>
    <t>Соколова Є.В.</t>
  </si>
  <si>
    <t>Салтиков Д.І.</t>
  </si>
  <si>
    <t>Кафедра Хорового диригуваня, вокалу</t>
  </si>
  <si>
    <t>Сюткін С.І</t>
  </si>
  <si>
    <t>Король О.М.</t>
  </si>
  <si>
    <t>Зав'‎ялова О.К.</t>
  </si>
  <si>
    <t>Брижаченко Н.С.</t>
  </si>
  <si>
    <t>Никифоров А.М.</t>
  </si>
  <si>
    <t>Сокирська В.В.</t>
  </si>
  <si>
    <t>Кравцова І.В.</t>
  </si>
  <si>
    <t>Косар Т.І.</t>
  </si>
  <si>
    <t>Мирославський С.В.</t>
  </si>
  <si>
    <t>Шестопалов Р.М.</t>
  </si>
  <si>
    <t>Щербак С.В.</t>
  </si>
  <si>
    <t>Кондратюк С. М.</t>
  </si>
  <si>
    <t>Лобанова О.В.</t>
  </si>
  <si>
    <t>Кумеда О.П.</t>
  </si>
  <si>
    <t>Чуричканич І.Е.</t>
  </si>
  <si>
    <t>Онопрієнко І.М.</t>
  </si>
  <si>
    <t>Рейтинг викладачів ФІСФ</t>
  </si>
  <si>
    <t>Кравченко І.В.</t>
  </si>
  <si>
    <t>Кафедра громад здоров'я та медико-біологічних основ ФК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</si>
  <si>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</si>
  <si>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Кисельов Ю.О.</t>
  </si>
  <si>
    <t>Вакал Ю.С.</t>
  </si>
  <si>
    <t>Кущ Ю.І.</t>
  </si>
  <si>
    <t>Кафедра біології людини, хімії та МНХ</t>
  </si>
  <si>
    <t>Кафедра бізнес-економіки та адміністрування</t>
  </si>
  <si>
    <t>Саламатова В.О.</t>
  </si>
  <si>
    <t>Есманова О.М.</t>
  </si>
  <si>
    <t>Ілляшенко Н.С.</t>
  </si>
  <si>
    <t>Кафедра біології та МНБ</t>
  </si>
  <si>
    <t>Кафедра  біології та МНБ</t>
  </si>
  <si>
    <t>Кафедра загальної і регіональної географії</t>
  </si>
  <si>
    <t>Кафедра математики, фізики та методик їх навчання</t>
  </si>
  <si>
    <t>Коган І.П.</t>
  </si>
  <si>
    <t>Губський О.О.</t>
  </si>
  <si>
    <t xml:space="preserve">   </t>
  </si>
  <si>
    <t>Матковський О.М.</t>
  </si>
  <si>
    <t>Стахевич Г.О.</t>
  </si>
  <si>
    <t>Гура В.В.</t>
  </si>
  <si>
    <t>Пахомов Ю.М.</t>
  </si>
  <si>
    <t>Стахевич О.О.</t>
  </si>
  <si>
    <t>Кафедра англійської філології та лінгводидактики</t>
  </si>
  <si>
    <t>Бобровицька С.Ф.</t>
  </si>
  <si>
    <t>Кафедра теорії та м-ки спорту</t>
  </si>
  <si>
    <t>Міщенко О.В.</t>
  </si>
  <si>
    <t>Костенкова А.М.</t>
  </si>
  <si>
    <t>Рожко С.Є.</t>
  </si>
  <si>
    <t>Сєдікова О.Г.</t>
  </si>
  <si>
    <t>Бурла О.Є.</t>
  </si>
  <si>
    <t>Свиридова В.М.</t>
  </si>
  <si>
    <t>Гламаздіна О.П.</t>
  </si>
  <si>
    <t>Філіппенко Н.А.</t>
  </si>
  <si>
    <t>Ігнатовська О.І.</t>
  </si>
  <si>
    <t>Ігнатовська Т.А.</t>
  </si>
  <si>
    <t>Галінська О.Я.</t>
  </si>
  <si>
    <t>Демченко Л.В.</t>
  </si>
  <si>
    <t>Кафедра Теорії та практики романо</t>
  </si>
  <si>
    <t>Кафедра математики,  фізики і МН</t>
  </si>
  <si>
    <t>Шевцова Н.О.</t>
  </si>
  <si>
    <t>Оробінська Р.В.</t>
  </si>
  <si>
    <t>Косик В.С.</t>
  </si>
  <si>
    <t>Троян М.Ю.</t>
  </si>
  <si>
    <t>Кафедра Англійської філології та лінгводидактики</t>
  </si>
  <si>
    <t>НН Інститут історії, права і міжнародних відносин</t>
  </si>
  <si>
    <t>Кафедра теорії та методики ФК</t>
  </si>
  <si>
    <t>Кафедра спортивних дисциплін і ФВ</t>
  </si>
  <si>
    <t>Кафедра туризму та г-р сервісу</t>
  </si>
  <si>
    <t xml:space="preserve"> Кафедра всесвітньої історії, міжнародних відносин та МН історичних дисциплін</t>
  </si>
  <si>
    <t>Кафедра всесвітньої історії, міжнародних відносин та методики навчання історичних дисциплін</t>
  </si>
  <si>
    <t>Кафедра ОТМ, музикознавства та культурології</t>
  </si>
  <si>
    <t>Кафедра хорового диригування, вокалу та методики музичного навчання</t>
  </si>
  <si>
    <t>Шевченко Т.С.</t>
  </si>
  <si>
    <t>Шпиг Н.О.</t>
  </si>
  <si>
    <t>Консолідований рейтинг всіх викладачів університету за 2021-2022 н.р.</t>
  </si>
  <si>
    <t>Зав'ялова О.К.</t>
  </si>
  <si>
    <t>Факультет іноземної та слов'янської філології</t>
  </si>
  <si>
    <t>Кафедра укр.мови та літератури</t>
  </si>
  <si>
    <t>Кафедра менеджменту освіти і ПВШ</t>
  </si>
  <si>
    <t>Кафедра соціальної роботи і МСД</t>
  </si>
  <si>
    <t>Кафедра спеціальної та інклюзивної освіти</t>
  </si>
  <si>
    <t>Кафедра дошкільної і початкової освіти</t>
  </si>
  <si>
    <t>Кафедра педагогіки</t>
  </si>
  <si>
    <t>Кафедра психології</t>
  </si>
  <si>
    <t>Кафедра теорії та м-ки ФК</t>
  </si>
  <si>
    <t>Кафедра спорт дисц і ФВ</t>
  </si>
  <si>
    <t>Кафедра рос. мови, заруб. літ-ри</t>
  </si>
  <si>
    <t>Кафедра теорії та практики романо-германських мов</t>
  </si>
  <si>
    <t>Кафедра практики анг мови</t>
  </si>
  <si>
    <t>Кафедра права та методики викладання правознавства</t>
  </si>
  <si>
    <t>Кафедра хореограії та муз-інстр виконавства</t>
  </si>
  <si>
    <t>Школяренко В.І.</t>
  </si>
  <si>
    <t>ПІБ</t>
  </si>
  <si>
    <t>№</t>
  </si>
  <si>
    <t>Кафедра</t>
  </si>
  <si>
    <t>Кафедра української мови і літератури</t>
  </si>
  <si>
    <t>Кафедра теорії та методики спорту</t>
  </si>
  <si>
    <t>Кафедра спеціальної і інклюз. освіти</t>
  </si>
  <si>
    <t>Кафедра російської мови, заруб. літ-ри та МН</t>
  </si>
  <si>
    <t>Кафедра практики англійської мови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</si>
</sst>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rgb="FF0061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</cellStyleXfs>
  <cellXfs count="10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164" fontId="0" fillId="0" borderId="0" xfId="0" applyNumberFormat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2" xfId="0" applyFont="1" applyBorder="1"/>
    <xf numFmtId="0" fontId="1" fillId="0" borderId="1" xfId="0" applyFont="1" applyBorder="1"/>
    <xf numFmtId="164" fontId="1" fillId="0" borderId="2" xfId="0" applyNumberFormat="1" applyFont="1" applyBorder="1"/>
    <xf numFmtId="164" fontId="1" fillId="0" borderId="1" xfId="0" applyNumberFormat="1" applyFont="1" applyBorder="1"/>
    <xf numFmtId="164" fontId="1" fillId="2" borderId="2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1" fillId="0" borderId="0" xfId="0" applyFont="1"/>
    <xf numFmtId="0" fontId="1" fillId="0" borderId="3" xfId="0" applyFont="1" applyBorder="1"/>
    <xf numFmtId="0" fontId="9" fillId="3" borderId="0" xfId="1" applyFont="1"/>
    <xf numFmtId="164" fontId="1" fillId="0" borderId="0" xfId="0" applyNumberFormat="1" applyFont="1"/>
    <xf numFmtId="0" fontId="1" fillId="4" borderId="1" xfId="2" applyFont="1" applyBorder="1"/>
    <xf numFmtId="2" fontId="1" fillId="0" borderId="0" xfId="0" applyNumberFormat="1" applyFont="1"/>
    <xf numFmtId="0" fontId="0" fillId="0" borderId="6" xfId="0" applyBorder="1"/>
    <xf numFmtId="1" fontId="0" fillId="0" borderId="1" xfId="0" applyNumberFormat="1" applyBorder="1"/>
    <xf numFmtId="1" fontId="1" fillId="0" borderId="1" xfId="0" applyNumberFormat="1" applyFont="1" applyBorder="1"/>
    <xf numFmtId="1" fontId="0" fillId="0" borderId="2" xfId="0" applyNumberFormat="1" applyBorder="1"/>
    <xf numFmtId="1" fontId="0" fillId="0" borderId="0" xfId="0" applyNumberFormat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" fontId="1" fillId="0" borderId="8" xfId="0" applyNumberFormat="1" applyFont="1" applyBorder="1"/>
    <xf numFmtId="1" fontId="1" fillId="0" borderId="2" xfId="0" applyNumberFormat="1" applyFont="1" applyBorder="1"/>
    <xf numFmtId="1" fontId="1" fillId="0" borderId="11" xfId="0" applyNumberFormat="1" applyFont="1" applyBorder="1"/>
    <xf numFmtId="1" fontId="1" fillId="0" borderId="6" xfId="0" applyNumberFormat="1" applyFont="1" applyBorder="1"/>
    <xf numFmtId="164" fontId="1" fillId="2" borderId="4" xfId="0" applyNumberFormat="1" applyFont="1" applyFill="1" applyBorder="1"/>
    <xf numFmtId="164" fontId="1" fillId="6" borderId="1" xfId="0" applyNumberFormat="1" applyFont="1" applyFill="1" applyBorder="1"/>
    <xf numFmtId="0" fontId="1" fillId="7" borderId="1" xfId="0" applyFont="1" applyFill="1" applyBorder="1"/>
    <xf numFmtId="1" fontId="1" fillId="7" borderId="2" xfId="0" applyNumberFormat="1" applyFont="1" applyFill="1" applyBorder="1"/>
    <xf numFmtId="1" fontId="1" fillId="7" borderId="1" xfId="0" applyNumberFormat="1" applyFont="1" applyFill="1" applyBorder="1" applyAlignment="1">
      <alignment horizontal="right"/>
    </xf>
    <xf numFmtId="0" fontId="0" fillId="7" borderId="1" xfId="0" applyFill="1" applyBorder="1"/>
    <xf numFmtId="164" fontId="0" fillId="7" borderId="1" xfId="0" applyNumberFormat="1" applyFill="1" applyBorder="1"/>
    <xf numFmtId="0" fontId="1" fillId="8" borderId="1" xfId="0" applyFont="1" applyFill="1" applyBorder="1"/>
    <xf numFmtId="1" fontId="1" fillId="7" borderId="1" xfId="0" applyNumberFormat="1" applyFont="1" applyFill="1" applyBorder="1"/>
    <xf numFmtId="1" fontId="0" fillId="7" borderId="1" xfId="0" applyNumberFormat="1" applyFill="1" applyBorder="1"/>
    <xf numFmtId="1" fontId="0" fillId="7" borderId="2" xfId="0" applyNumberFormat="1" applyFill="1" applyBorder="1"/>
    <xf numFmtId="164" fontId="1" fillId="7" borderId="1" xfId="0" applyNumberFormat="1" applyFont="1" applyFill="1" applyBorder="1"/>
    <xf numFmtId="1" fontId="0" fillId="2" borderId="1" xfId="0" applyNumberFormat="1" applyFill="1" applyBorder="1"/>
    <xf numFmtId="0" fontId="0" fillId="0" borderId="0" xfId="0" applyAlignment="1">
      <alignment vertical="center"/>
    </xf>
    <xf numFmtId="0" fontId="1" fillId="0" borderId="5" xfId="0" applyFont="1" applyBorder="1"/>
    <xf numFmtId="164" fontId="1" fillId="8" borderId="1" xfId="0" applyNumberFormat="1" applyFont="1" applyFill="1" applyBorder="1"/>
    <xf numFmtId="1" fontId="0" fillId="0" borderId="3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1" fillId="7" borderId="7" xfId="0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1" fontId="1" fillId="7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wrapText="1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2" applyFont="1" applyFill="1" applyBorder="1" applyAlignment="1">
      <alignment wrapText="1"/>
    </xf>
    <xf numFmtId="164" fontId="1" fillId="0" borderId="0" xfId="2" applyNumberFormat="1" applyFont="1" applyFill="1" applyBorder="1" applyAlignment="1">
      <alignment horizontal="center"/>
    </xf>
    <xf numFmtId="0" fontId="1" fillId="7" borderId="2" xfId="0" applyFont="1" applyFill="1" applyBorder="1"/>
    <xf numFmtId="0" fontId="0" fillId="7" borderId="4" xfId="0" applyFill="1" applyBorder="1"/>
    <xf numFmtId="0" fontId="0" fillId="7" borderId="2" xfId="0" applyFill="1" applyBorder="1"/>
    <xf numFmtId="0" fontId="0" fillId="7" borderId="3" xfId="0" applyFill="1" applyBorder="1"/>
    <xf numFmtId="164" fontId="1" fillId="7" borderId="1" xfId="0" applyNumberFormat="1" applyFont="1" applyFill="1" applyBorder="1" applyAlignment="1">
      <alignment horizontal="center" vertical="center"/>
    </xf>
    <xf numFmtId="0" fontId="1" fillId="9" borderId="3" xfId="0" applyFont="1" applyFill="1" applyBorder="1"/>
    <xf numFmtId="0" fontId="1" fillId="9" borderId="1" xfId="0" applyFont="1" applyFill="1" applyBorder="1"/>
    <xf numFmtId="1" fontId="1" fillId="0" borderId="0" xfId="0" applyNumberFormat="1" applyFont="1"/>
    <xf numFmtId="0" fontId="1" fillId="9" borderId="0" xfId="0" applyFont="1" applyFill="1"/>
    <xf numFmtId="0" fontId="0" fillId="9" borderId="0" xfId="0" applyFill="1"/>
    <xf numFmtId="1" fontId="1" fillId="0" borderId="3" xfId="0" applyNumberFormat="1" applyFont="1" applyBorder="1" applyAlignment="1">
      <alignment horizontal="right"/>
    </xf>
    <xf numFmtId="0" fontId="1" fillId="9" borderId="3" xfId="0" applyFont="1" applyFill="1" applyBorder="1" applyAlignment="1">
      <alignment horizontal="left"/>
    </xf>
    <xf numFmtId="0" fontId="0" fillId="7" borderId="1" xfId="0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1" fillId="0" borderId="10" xfId="0" applyFont="1" applyBorder="1"/>
    <xf numFmtId="1" fontId="1" fillId="10" borderId="1" xfId="2" applyNumberFormat="1" applyFont="1" applyFill="1" applyBorder="1" applyAlignment="1">
      <alignment horizontal="center"/>
    </xf>
    <xf numFmtId="0" fontId="1" fillId="10" borderId="1" xfId="2" applyFont="1" applyFill="1" applyBorder="1"/>
    <xf numFmtId="1" fontId="1" fillId="0" borderId="12" xfId="0" applyNumberFormat="1" applyFont="1" applyBorder="1"/>
    <xf numFmtId="0" fontId="1" fillId="0" borderId="0" xfId="2" applyFont="1" applyFill="1" applyBorder="1"/>
    <xf numFmtId="164" fontId="1" fillId="0" borderId="0" xfId="2" applyNumberFormat="1" applyFont="1" applyFill="1" applyBorder="1"/>
    <xf numFmtId="0" fontId="1" fillId="7" borderId="3" xfId="0" applyFont="1" applyFill="1" applyBorder="1"/>
    <xf numFmtId="164" fontId="1" fillId="10" borderId="1" xfId="2" applyNumberFormat="1" applyFont="1" applyFill="1" applyBorder="1"/>
    <xf numFmtId="0" fontId="1" fillId="10" borderId="1" xfId="0" applyFont="1" applyFill="1" applyBorder="1"/>
    <xf numFmtId="164" fontId="1" fillId="10" borderId="1" xfId="0" applyNumberFormat="1" applyFont="1" applyFill="1" applyBorder="1"/>
    <xf numFmtId="0" fontId="1" fillId="10" borderId="1" xfId="3" applyFont="1" applyFill="1" applyBorder="1"/>
    <xf numFmtId="164" fontId="1" fillId="10" borderId="1" xfId="3" applyNumberFormat="1" applyFont="1" applyFill="1" applyBorder="1"/>
    <xf numFmtId="1" fontId="1" fillId="10" borderId="1" xfId="0" applyNumberFormat="1" applyFont="1" applyFill="1" applyBorder="1"/>
    <xf numFmtId="0" fontId="1" fillId="10" borderId="1" xfId="2" applyFont="1" applyFill="1" applyBorder="1" applyAlignment="1">
      <alignment wrapText="1"/>
    </xf>
    <xf numFmtId="164" fontId="1" fillId="10" borderId="1" xfId="2" applyNumberFormat="1" applyFont="1" applyFill="1" applyBorder="1" applyAlignment="1">
      <alignment horizontal="center"/>
    </xf>
    <xf numFmtId="0" fontId="1" fillId="7" borderId="4" xfId="0" applyFont="1" applyFill="1" applyBorder="1"/>
    <xf numFmtId="1" fontId="1" fillId="0" borderId="13" xfId="0" applyNumberFormat="1" applyFont="1" applyBorder="1"/>
    <xf numFmtId="1" fontId="0" fillId="0" borderId="3" xfId="0" applyNumberFormat="1" applyBorder="1"/>
    <xf numFmtId="1" fontId="1" fillId="4" borderId="1" xfId="2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3" fillId="10" borderId="9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9" xfId="0" applyFont="1" applyBorder="1" applyAlignment="1">
      <alignment horizontal="center" vertical="center"/>
    </xf>
  </cellXfs>
  <cellStyles count="4">
    <cellStyle name="40% — акцент3" xfId="2" builtinId="39"/>
    <cellStyle name="60% — акцент3" xfId="3" builtinId="40"/>
    <cellStyle name="Обычный" xfId="0" builtinId="0"/>
    <cellStyle name="Хороший" xfId="1" builtinId="26"/>
  </cellStyles>
  <dxfs count="0"/>
  <tableStyles count="0" defaultTableStyle="TableStyleMedium2" defaultPivotStyle="PivotStyleLight16"/>
  <colors>
    <mruColors>
      <color rgb="FF00FFCC"/>
      <color rgb="FF00FF00"/>
      <color rgb="FFDB1111"/>
      <color rgb="FFE03878"/>
      <color rgb="FF24622A"/>
      <color rgb="FF0000FF"/>
      <color rgb="FFD516DA"/>
      <color rgb="FFFB8E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516DA"/>
    <pageSetUpPr fitToPage="1"/>
  </sheetPr>
  <dimension ref="A1:H291"/>
  <sheetViews>
    <sheetView topLeftCell="A4" zoomScaleNormal="100" workbookViewId="0">
      <selection activeCell="M13" sqref="M13"/>
    </sheetView>
  </sheetViews>
  <sheetFormatPr defaultColWidth="8.85546875" defaultRowHeight="15" x14ac:dyDescent="0.25"/>
  <cols>
    <col min="1" max="1" width="5.42578125" customWidth="1"/>
    <col min="2" max="2" width="27.85546875" customWidth="1"/>
    <col min="3" max="3" width="13.42578125" style="30" customWidth="1"/>
    <col min="4" max="4" width="10.42578125" customWidth="1"/>
    <col min="5" max="6" width="10.85546875" customWidth="1"/>
    <col min="7" max="7" width="11.140625" customWidth="1"/>
    <col min="8" max="8" width="10.42578125" customWidth="1"/>
  </cols>
  <sheetData>
    <row r="1" spans="1:8" ht="39" customHeight="1" x14ac:dyDescent="0.25">
      <c r="A1" s="101" t="s">
        <v>369</v>
      </c>
      <c r="B1" s="101"/>
      <c r="C1" s="101"/>
      <c r="D1" s="101"/>
      <c r="E1" s="101"/>
      <c r="F1" s="101"/>
      <c r="G1" s="101"/>
      <c r="H1" s="101"/>
    </row>
    <row r="2" spans="1:8" ht="42.75" customHeight="1" x14ac:dyDescent="0.25">
      <c r="A2" s="7" t="s">
        <v>388</v>
      </c>
      <c r="B2" s="7" t="s">
        <v>206</v>
      </c>
      <c r="C2" s="33" t="s">
        <v>205</v>
      </c>
      <c r="D2" s="9" t="s">
        <v>207</v>
      </c>
      <c r="E2" s="9" t="s">
        <v>208</v>
      </c>
      <c r="F2" s="9" t="s">
        <v>209</v>
      </c>
      <c r="G2" s="9" t="s">
        <v>210</v>
      </c>
      <c r="H2" s="9" t="s">
        <v>211</v>
      </c>
    </row>
    <row r="3" spans="1:8" x14ac:dyDescent="0.25">
      <c r="A3" s="1">
        <v>1</v>
      </c>
      <c r="B3" s="68" t="s">
        <v>39</v>
      </c>
      <c r="C3" s="37">
        <f t="shared" ref="C3:C66" si="0">D3+E3+F3+G3+H3</f>
        <v>24552</v>
      </c>
      <c r="D3" s="27">
        <v>115</v>
      </c>
      <c r="E3" s="27">
        <v>1390</v>
      </c>
      <c r="F3" s="27">
        <v>1843</v>
      </c>
      <c r="G3" s="27">
        <v>21044</v>
      </c>
      <c r="H3" s="27">
        <v>160</v>
      </c>
    </row>
    <row r="4" spans="1:8" x14ac:dyDescent="0.25">
      <c r="A4" s="1">
        <v>2</v>
      </c>
      <c r="B4" s="43" t="s">
        <v>162</v>
      </c>
      <c r="C4" s="37">
        <f t="shared" si="0"/>
        <v>12956</v>
      </c>
      <c r="D4" s="27">
        <v>300</v>
      </c>
      <c r="E4" s="27">
        <v>10205</v>
      </c>
      <c r="F4" s="27">
        <v>590</v>
      </c>
      <c r="G4" s="27">
        <v>1746</v>
      </c>
      <c r="H4" s="27">
        <v>115</v>
      </c>
    </row>
    <row r="5" spans="1:8" x14ac:dyDescent="0.25">
      <c r="A5" s="1">
        <v>3</v>
      </c>
      <c r="B5" s="40" t="s">
        <v>145</v>
      </c>
      <c r="C5" s="37">
        <f t="shared" si="0"/>
        <v>12366</v>
      </c>
      <c r="D5" s="28">
        <v>165</v>
      </c>
      <c r="E5" s="28">
        <v>10410</v>
      </c>
      <c r="F5" s="28">
        <v>1040</v>
      </c>
      <c r="G5" s="28">
        <v>651</v>
      </c>
      <c r="H5" s="28">
        <v>100</v>
      </c>
    </row>
    <row r="6" spans="1:8" x14ac:dyDescent="0.25">
      <c r="A6" s="1">
        <v>4</v>
      </c>
      <c r="B6" s="40" t="s">
        <v>189</v>
      </c>
      <c r="C6" s="37">
        <f t="shared" si="0"/>
        <v>11357</v>
      </c>
      <c r="D6" s="28">
        <v>400</v>
      </c>
      <c r="E6" s="28">
        <v>2914</v>
      </c>
      <c r="F6" s="28">
        <v>3697</v>
      </c>
      <c r="G6" s="28">
        <v>3730</v>
      </c>
      <c r="H6" s="28">
        <v>616</v>
      </c>
    </row>
    <row r="7" spans="1:8" x14ac:dyDescent="0.25">
      <c r="A7" s="1">
        <v>5</v>
      </c>
      <c r="B7" s="40" t="s">
        <v>195</v>
      </c>
      <c r="C7" s="37">
        <f t="shared" si="0"/>
        <v>7685</v>
      </c>
      <c r="D7" s="28">
        <v>280</v>
      </c>
      <c r="E7" s="28">
        <v>864</v>
      </c>
      <c r="F7" s="28">
        <v>2342</v>
      </c>
      <c r="G7" s="28">
        <v>4039</v>
      </c>
      <c r="H7" s="28">
        <v>160</v>
      </c>
    </row>
    <row r="8" spans="1:8" x14ac:dyDescent="0.25">
      <c r="A8" s="1">
        <v>6</v>
      </c>
      <c r="B8" s="47" t="s">
        <v>15</v>
      </c>
      <c r="C8" s="37">
        <f t="shared" si="0"/>
        <v>7626.5</v>
      </c>
      <c r="D8" s="27">
        <v>340</v>
      </c>
      <c r="E8" s="27">
        <v>680</v>
      </c>
      <c r="F8" s="27">
        <v>2713</v>
      </c>
      <c r="G8" s="27">
        <v>798.5</v>
      </c>
      <c r="H8" s="27">
        <v>3095</v>
      </c>
    </row>
    <row r="9" spans="1:8" x14ac:dyDescent="0.25">
      <c r="A9" s="1">
        <v>7</v>
      </c>
      <c r="B9" s="40" t="s">
        <v>290</v>
      </c>
      <c r="C9" s="37">
        <f t="shared" si="0"/>
        <v>6303</v>
      </c>
      <c r="D9" s="28">
        <v>270</v>
      </c>
      <c r="E9" s="28">
        <v>930</v>
      </c>
      <c r="F9" s="28">
        <v>1065</v>
      </c>
      <c r="G9" s="28">
        <v>3838</v>
      </c>
      <c r="H9" s="28">
        <v>200</v>
      </c>
    </row>
    <row r="10" spans="1:8" x14ac:dyDescent="0.25">
      <c r="A10" s="1">
        <v>8</v>
      </c>
      <c r="B10" s="43" t="s">
        <v>36</v>
      </c>
      <c r="C10" s="37">
        <f t="shared" si="0"/>
        <v>6192</v>
      </c>
      <c r="D10" s="27">
        <v>300</v>
      </c>
      <c r="E10" s="27">
        <v>720</v>
      </c>
      <c r="F10" s="27">
        <v>2245</v>
      </c>
      <c r="G10" s="27">
        <v>2697</v>
      </c>
      <c r="H10" s="27">
        <v>230</v>
      </c>
    </row>
    <row r="11" spans="1:8" x14ac:dyDescent="0.25">
      <c r="A11" s="1">
        <v>9</v>
      </c>
      <c r="B11" s="43" t="s">
        <v>26</v>
      </c>
      <c r="C11" s="37">
        <f t="shared" si="0"/>
        <v>4725</v>
      </c>
      <c r="D11" s="27">
        <v>220</v>
      </c>
      <c r="E11" s="27">
        <v>1570</v>
      </c>
      <c r="F11" s="27">
        <v>1640</v>
      </c>
      <c r="G11" s="27">
        <v>985</v>
      </c>
      <c r="H11" s="27">
        <v>310</v>
      </c>
    </row>
    <row r="12" spans="1:8" x14ac:dyDescent="0.25">
      <c r="A12" s="1">
        <v>10</v>
      </c>
      <c r="B12" s="43" t="s">
        <v>141</v>
      </c>
      <c r="C12" s="37">
        <f t="shared" si="0"/>
        <v>4415</v>
      </c>
      <c r="D12" s="27">
        <v>220</v>
      </c>
      <c r="E12" s="27">
        <v>1124</v>
      </c>
      <c r="F12" s="27">
        <v>1230</v>
      </c>
      <c r="G12" s="27">
        <v>716</v>
      </c>
      <c r="H12" s="27">
        <v>1125</v>
      </c>
    </row>
    <row r="13" spans="1:8" x14ac:dyDescent="0.25">
      <c r="A13" s="1">
        <v>11</v>
      </c>
      <c r="B13" s="43" t="s">
        <v>153</v>
      </c>
      <c r="C13" s="37">
        <f t="shared" si="0"/>
        <v>4414</v>
      </c>
      <c r="D13" s="27">
        <v>300</v>
      </c>
      <c r="E13" s="27">
        <v>360</v>
      </c>
      <c r="F13" s="27">
        <v>870</v>
      </c>
      <c r="G13" s="27">
        <v>2854</v>
      </c>
      <c r="H13" s="27">
        <v>30</v>
      </c>
    </row>
    <row r="14" spans="1:8" x14ac:dyDescent="0.25">
      <c r="A14" s="1">
        <v>12</v>
      </c>
      <c r="B14" s="43" t="s">
        <v>35</v>
      </c>
      <c r="C14" s="37">
        <f t="shared" si="0"/>
        <v>4346</v>
      </c>
      <c r="D14" s="27">
        <v>110</v>
      </c>
      <c r="E14" s="27">
        <v>860</v>
      </c>
      <c r="F14" s="27">
        <v>1990</v>
      </c>
      <c r="G14" s="27">
        <v>1266</v>
      </c>
      <c r="H14" s="27">
        <v>120</v>
      </c>
    </row>
    <row r="15" spans="1:8" x14ac:dyDescent="0.25">
      <c r="A15" s="1">
        <v>13</v>
      </c>
      <c r="B15" s="43" t="s">
        <v>27</v>
      </c>
      <c r="C15" s="37">
        <f t="shared" si="0"/>
        <v>4237</v>
      </c>
      <c r="D15" s="27">
        <v>220</v>
      </c>
      <c r="E15" s="27">
        <v>990</v>
      </c>
      <c r="F15" s="27">
        <v>1877</v>
      </c>
      <c r="G15" s="27">
        <v>930</v>
      </c>
      <c r="H15" s="27">
        <v>220</v>
      </c>
    </row>
    <row r="16" spans="1:8" x14ac:dyDescent="0.25">
      <c r="A16" s="1">
        <v>14</v>
      </c>
      <c r="B16" s="40" t="s">
        <v>77</v>
      </c>
      <c r="C16" s="37">
        <f t="shared" si="0"/>
        <v>4178</v>
      </c>
      <c r="D16" s="28">
        <v>250</v>
      </c>
      <c r="E16" s="28">
        <v>1210</v>
      </c>
      <c r="F16" s="28">
        <v>1832</v>
      </c>
      <c r="G16" s="28">
        <v>746</v>
      </c>
      <c r="H16" s="28">
        <v>140</v>
      </c>
    </row>
    <row r="17" spans="1:8" x14ac:dyDescent="0.25">
      <c r="A17" s="1">
        <v>15</v>
      </c>
      <c r="B17" s="40" t="s">
        <v>144</v>
      </c>
      <c r="C17" s="37">
        <f t="shared" si="0"/>
        <v>4122</v>
      </c>
      <c r="D17" s="28">
        <v>355</v>
      </c>
      <c r="E17" s="28">
        <v>802</v>
      </c>
      <c r="F17" s="28">
        <v>1216</v>
      </c>
      <c r="G17" s="28">
        <v>1309</v>
      </c>
      <c r="H17" s="28">
        <v>440</v>
      </c>
    </row>
    <row r="18" spans="1:8" x14ac:dyDescent="0.25">
      <c r="A18" s="1">
        <v>16</v>
      </c>
      <c r="B18" s="43" t="s">
        <v>81</v>
      </c>
      <c r="C18" s="37">
        <f t="shared" si="0"/>
        <v>3998</v>
      </c>
      <c r="D18" s="27">
        <v>200</v>
      </c>
      <c r="E18" s="27">
        <v>850</v>
      </c>
      <c r="F18" s="27">
        <v>1634</v>
      </c>
      <c r="G18" s="27">
        <v>984</v>
      </c>
      <c r="H18" s="27">
        <v>330</v>
      </c>
    </row>
    <row r="19" spans="1:8" x14ac:dyDescent="0.25">
      <c r="A19" s="1">
        <v>17</v>
      </c>
      <c r="B19" s="43" t="s">
        <v>221</v>
      </c>
      <c r="C19" s="37">
        <f t="shared" si="0"/>
        <v>3970</v>
      </c>
      <c r="D19" s="27">
        <v>70</v>
      </c>
      <c r="E19" s="27">
        <v>1080</v>
      </c>
      <c r="F19" s="27">
        <v>2660</v>
      </c>
      <c r="G19" s="27">
        <v>100</v>
      </c>
      <c r="H19" s="27">
        <v>60</v>
      </c>
    </row>
    <row r="20" spans="1:8" x14ac:dyDescent="0.25">
      <c r="A20" s="1">
        <v>18</v>
      </c>
      <c r="B20" s="40" t="s">
        <v>80</v>
      </c>
      <c r="C20" s="37">
        <f t="shared" si="0"/>
        <v>3969.3</v>
      </c>
      <c r="D20" s="28">
        <v>160</v>
      </c>
      <c r="E20" s="28">
        <v>990</v>
      </c>
      <c r="F20" s="28">
        <v>1753.3</v>
      </c>
      <c r="G20" s="28">
        <v>861</v>
      </c>
      <c r="H20" s="28">
        <v>205</v>
      </c>
    </row>
    <row r="21" spans="1:8" x14ac:dyDescent="0.25">
      <c r="A21" s="1">
        <v>19</v>
      </c>
      <c r="B21" s="43" t="s">
        <v>72</v>
      </c>
      <c r="C21" s="37">
        <f t="shared" si="0"/>
        <v>3943</v>
      </c>
      <c r="D21" s="27">
        <v>180</v>
      </c>
      <c r="E21" s="27">
        <v>510</v>
      </c>
      <c r="F21" s="27">
        <v>1230</v>
      </c>
      <c r="G21" s="27">
        <v>1983</v>
      </c>
      <c r="H21" s="27">
        <v>40</v>
      </c>
    </row>
    <row r="22" spans="1:8" x14ac:dyDescent="0.25">
      <c r="A22" s="1">
        <v>20</v>
      </c>
      <c r="B22" s="43" t="s">
        <v>82</v>
      </c>
      <c r="C22" s="37">
        <f t="shared" si="0"/>
        <v>3936</v>
      </c>
      <c r="D22" s="27">
        <v>100</v>
      </c>
      <c r="E22" s="27">
        <v>840</v>
      </c>
      <c r="F22" s="27">
        <v>2159</v>
      </c>
      <c r="G22" s="27">
        <v>652</v>
      </c>
      <c r="H22" s="27">
        <v>185</v>
      </c>
    </row>
    <row r="23" spans="1:8" x14ac:dyDescent="0.25">
      <c r="A23" s="1">
        <v>21</v>
      </c>
      <c r="B23" s="43" t="s">
        <v>135</v>
      </c>
      <c r="C23" s="37">
        <f t="shared" si="0"/>
        <v>3930</v>
      </c>
      <c r="D23" s="27">
        <v>290</v>
      </c>
      <c r="E23" s="27">
        <v>730</v>
      </c>
      <c r="F23" s="27">
        <v>660</v>
      </c>
      <c r="G23" s="27">
        <v>655</v>
      </c>
      <c r="H23" s="27">
        <v>1595</v>
      </c>
    </row>
    <row r="24" spans="1:8" x14ac:dyDescent="0.25">
      <c r="A24" s="1">
        <v>22</v>
      </c>
      <c r="B24" s="68" t="s">
        <v>147</v>
      </c>
      <c r="C24" s="37">
        <f t="shared" si="0"/>
        <v>3928</v>
      </c>
      <c r="D24" s="27">
        <v>220</v>
      </c>
      <c r="E24" s="27">
        <v>470</v>
      </c>
      <c r="F24" s="27">
        <v>977</v>
      </c>
      <c r="G24" s="27">
        <v>2071</v>
      </c>
      <c r="H24" s="27">
        <v>190</v>
      </c>
    </row>
    <row r="25" spans="1:8" x14ac:dyDescent="0.25">
      <c r="A25" s="1">
        <v>23</v>
      </c>
      <c r="B25" s="40" t="s">
        <v>112</v>
      </c>
      <c r="C25" s="37">
        <f t="shared" si="0"/>
        <v>3911</v>
      </c>
      <c r="D25" s="28">
        <v>160</v>
      </c>
      <c r="E25" s="28">
        <v>1080</v>
      </c>
      <c r="F25" s="28">
        <v>1702</v>
      </c>
      <c r="G25" s="28">
        <v>619</v>
      </c>
      <c r="H25" s="28">
        <v>350</v>
      </c>
    </row>
    <row r="26" spans="1:8" x14ac:dyDescent="0.25">
      <c r="A26" s="1">
        <v>24</v>
      </c>
      <c r="B26" s="40" t="s">
        <v>69</v>
      </c>
      <c r="C26" s="37">
        <f t="shared" si="0"/>
        <v>3847</v>
      </c>
      <c r="D26" s="28">
        <v>160</v>
      </c>
      <c r="E26" s="28">
        <v>1385</v>
      </c>
      <c r="F26" s="28">
        <v>1550</v>
      </c>
      <c r="G26" s="28">
        <v>432</v>
      </c>
      <c r="H26" s="28">
        <v>320</v>
      </c>
    </row>
    <row r="27" spans="1:8" x14ac:dyDescent="0.25">
      <c r="A27" s="1">
        <v>25</v>
      </c>
      <c r="B27" s="43" t="s">
        <v>4</v>
      </c>
      <c r="C27" s="37">
        <f t="shared" si="0"/>
        <v>3828</v>
      </c>
      <c r="D27" s="27">
        <v>190</v>
      </c>
      <c r="E27" s="27">
        <v>760</v>
      </c>
      <c r="F27" s="27">
        <v>1106</v>
      </c>
      <c r="G27" s="27">
        <v>1760</v>
      </c>
      <c r="H27" s="27">
        <v>12</v>
      </c>
    </row>
    <row r="28" spans="1:8" x14ac:dyDescent="0.25">
      <c r="A28" s="1">
        <v>26</v>
      </c>
      <c r="B28" s="43" t="s">
        <v>115</v>
      </c>
      <c r="C28" s="37">
        <f t="shared" si="0"/>
        <v>3728.3</v>
      </c>
      <c r="D28" s="27">
        <v>75</v>
      </c>
      <c r="E28" s="27">
        <v>1070</v>
      </c>
      <c r="F28" s="27">
        <v>1903.3</v>
      </c>
      <c r="G28" s="27">
        <v>395</v>
      </c>
      <c r="H28" s="27">
        <v>285</v>
      </c>
    </row>
    <row r="29" spans="1:8" x14ac:dyDescent="0.25">
      <c r="A29" s="1">
        <v>27</v>
      </c>
      <c r="B29" s="40" t="s">
        <v>194</v>
      </c>
      <c r="C29" s="37">
        <f t="shared" si="0"/>
        <v>3720</v>
      </c>
      <c r="D29" s="28">
        <v>260</v>
      </c>
      <c r="E29" s="28">
        <v>580</v>
      </c>
      <c r="F29" s="28">
        <v>950</v>
      </c>
      <c r="G29" s="28">
        <v>1880</v>
      </c>
      <c r="H29" s="28">
        <v>50</v>
      </c>
    </row>
    <row r="30" spans="1:8" x14ac:dyDescent="0.25">
      <c r="A30" s="1">
        <v>28</v>
      </c>
      <c r="B30" s="40" t="s">
        <v>25</v>
      </c>
      <c r="C30" s="37">
        <f t="shared" si="0"/>
        <v>3698</v>
      </c>
      <c r="D30" s="28">
        <v>250</v>
      </c>
      <c r="E30" s="28">
        <v>1020</v>
      </c>
      <c r="F30" s="28">
        <v>1493</v>
      </c>
      <c r="G30" s="28">
        <v>645</v>
      </c>
      <c r="H30" s="28">
        <v>290</v>
      </c>
    </row>
    <row r="31" spans="1:8" x14ac:dyDescent="0.25">
      <c r="A31" s="1">
        <v>29</v>
      </c>
      <c r="B31" s="40" t="s">
        <v>38</v>
      </c>
      <c r="C31" s="37">
        <f t="shared" si="0"/>
        <v>3684</v>
      </c>
      <c r="D31" s="28">
        <v>250</v>
      </c>
      <c r="E31" s="28">
        <v>440</v>
      </c>
      <c r="F31" s="28">
        <v>2234</v>
      </c>
      <c r="G31" s="28">
        <v>712</v>
      </c>
      <c r="H31" s="28">
        <v>48</v>
      </c>
    </row>
    <row r="32" spans="1:8" x14ac:dyDescent="0.25">
      <c r="A32" s="1">
        <v>30</v>
      </c>
      <c r="B32" s="43" t="s">
        <v>297</v>
      </c>
      <c r="C32" s="37">
        <f t="shared" si="0"/>
        <v>3683</v>
      </c>
      <c r="D32" s="27">
        <v>100</v>
      </c>
      <c r="E32" s="27">
        <v>1100</v>
      </c>
      <c r="F32" s="27">
        <v>2035</v>
      </c>
      <c r="G32" s="27">
        <v>288</v>
      </c>
      <c r="H32" s="27">
        <v>160</v>
      </c>
    </row>
    <row r="33" spans="1:8" x14ac:dyDescent="0.25">
      <c r="A33" s="1">
        <v>31</v>
      </c>
      <c r="B33" s="40" t="s">
        <v>170</v>
      </c>
      <c r="C33" s="37">
        <f t="shared" si="0"/>
        <v>3659.9</v>
      </c>
      <c r="D33" s="28">
        <v>310</v>
      </c>
      <c r="E33" s="28">
        <v>830</v>
      </c>
      <c r="F33" s="28">
        <v>1323.5</v>
      </c>
      <c r="G33" s="28">
        <v>1131.4000000000001</v>
      </c>
      <c r="H33" s="28">
        <v>65</v>
      </c>
    </row>
    <row r="34" spans="1:8" x14ac:dyDescent="0.25">
      <c r="A34" s="1">
        <v>32</v>
      </c>
      <c r="B34" s="43" t="s">
        <v>29</v>
      </c>
      <c r="C34" s="37">
        <f t="shared" si="0"/>
        <v>3652</v>
      </c>
      <c r="D34" s="27">
        <v>120</v>
      </c>
      <c r="E34" s="27">
        <v>560</v>
      </c>
      <c r="F34" s="27">
        <v>2170</v>
      </c>
      <c r="G34" s="27">
        <v>632</v>
      </c>
      <c r="H34" s="27">
        <v>170</v>
      </c>
    </row>
    <row r="35" spans="1:8" x14ac:dyDescent="0.25">
      <c r="A35" s="1">
        <v>33</v>
      </c>
      <c r="B35" s="43" t="s">
        <v>37</v>
      </c>
      <c r="C35" s="37">
        <f t="shared" si="0"/>
        <v>3622</v>
      </c>
      <c r="D35" s="27">
        <v>100</v>
      </c>
      <c r="E35" s="27">
        <v>790</v>
      </c>
      <c r="F35" s="27">
        <v>2201</v>
      </c>
      <c r="G35" s="27">
        <v>507</v>
      </c>
      <c r="H35" s="27">
        <v>24</v>
      </c>
    </row>
    <row r="36" spans="1:8" x14ac:dyDescent="0.25">
      <c r="A36" s="1">
        <v>34</v>
      </c>
      <c r="B36" s="43" t="s">
        <v>103</v>
      </c>
      <c r="C36" s="37">
        <f t="shared" si="0"/>
        <v>3512</v>
      </c>
      <c r="D36" s="27">
        <v>210</v>
      </c>
      <c r="E36" s="27">
        <v>180</v>
      </c>
      <c r="F36" s="27">
        <v>360</v>
      </c>
      <c r="G36" s="27">
        <v>162</v>
      </c>
      <c r="H36" s="27">
        <v>2600</v>
      </c>
    </row>
    <row r="37" spans="1:8" x14ac:dyDescent="0.25">
      <c r="A37" s="1">
        <v>35</v>
      </c>
      <c r="B37" s="78" t="s">
        <v>308</v>
      </c>
      <c r="C37" s="37">
        <f t="shared" si="0"/>
        <v>3434</v>
      </c>
      <c r="D37" s="27">
        <v>305</v>
      </c>
      <c r="E37" s="27">
        <v>760</v>
      </c>
      <c r="F37" s="27">
        <v>650</v>
      </c>
      <c r="G37" s="27">
        <v>549</v>
      </c>
      <c r="H37" s="27">
        <v>1170</v>
      </c>
    </row>
    <row r="38" spans="1:8" x14ac:dyDescent="0.25">
      <c r="A38" s="1">
        <v>36</v>
      </c>
      <c r="B38" s="46" t="s">
        <v>101</v>
      </c>
      <c r="C38" s="37">
        <f t="shared" si="0"/>
        <v>3396</v>
      </c>
      <c r="D38" s="28">
        <v>175</v>
      </c>
      <c r="E38" s="28">
        <v>1010</v>
      </c>
      <c r="F38" s="28">
        <v>1236</v>
      </c>
      <c r="G38" s="28">
        <v>620</v>
      </c>
      <c r="H38" s="28">
        <v>355</v>
      </c>
    </row>
    <row r="39" spans="1:8" x14ac:dyDescent="0.25">
      <c r="A39" s="1">
        <v>37</v>
      </c>
      <c r="B39" s="43" t="s">
        <v>31</v>
      </c>
      <c r="C39" s="37">
        <f t="shared" si="0"/>
        <v>3365</v>
      </c>
      <c r="D39" s="27">
        <v>140</v>
      </c>
      <c r="E39" s="27">
        <v>580</v>
      </c>
      <c r="F39" s="27">
        <v>1898</v>
      </c>
      <c r="G39" s="27">
        <v>627</v>
      </c>
      <c r="H39" s="27">
        <v>120</v>
      </c>
    </row>
    <row r="40" spans="1:8" x14ac:dyDescent="0.25">
      <c r="A40" s="1">
        <v>38</v>
      </c>
      <c r="B40" s="79" t="s">
        <v>5</v>
      </c>
      <c r="C40" s="37">
        <f t="shared" si="0"/>
        <v>3357</v>
      </c>
      <c r="D40" s="28">
        <v>180</v>
      </c>
      <c r="E40" s="28">
        <v>680</v>
      </c>
      <c r="F40" s="28">
        <v>1803</v>
      </c>
      <c r="G40" s="28">
        <v>257</v>
      </c>
      <c r="H40" s="28">
        <v>437</v>
      </c>
    </row>
    <row r="41" spans="1:8" x14ac:dyDescent="0.25">
      <c r="A41" s="1">
        <v>39</v>
      </c>
      <c r="B41" s="43" t="s">
        <v>183</v>
      </c>
      <c r="C41" s="37">
        <f t="shared" si="0"/>
        <v>3260</v>
      </c>
      <c r="D41" s="27">
        <v>155</v>
      </c>
      <c r="E41" s="27">
        <v>740</v>
      </c>
      <c r="F41" s="27">
        <v>1307</v>
      </c>
      <c r="G41" s="27">
        <v>596</v>
      </c>
      <c r="H41" s="27">
        <v>462</v>
      </c>
    </row>
    <row r="42" spans="1:8" x14ac:dyDescent="0.25">
      <c r="A42" s="1">
        <v>40</v>
      </c>
      <c r="B42" s="40" t="s">
        <v>95</v>
      </c>
      <c r="C42" s="37">
        <f t="shared" si="0"/>
        <v>3246</v>
      </c>
      <c r="D42" s="28">
        <v>170</v>
      </c>
      <c r="E42" s="28">
        <v>998</v>
      </c>
      <c r="F42" s="28">
        <v>1580</v>
      </c>
      <c r="G42" s="28">
        <v>268</v>
      </c>
      <c r="H42" s="28">
        <v>230</v>
      </c>
    </row>
    <row r="43" spans="1:8" x14ac:dyDescent="0.25">
      <c r="A43" s="1">
        <v>41</v>
      </c>
      <c r="B43" s="43" t="s">
        <v>28</v>
      </c>
      <c r="C43" s="37">
        <f t="shared" si="0"/>
        <v>3210</v>
      </c>
      <c r="D43" s="27">
        <v>220</v>
      </c>
      <c r="E43" s="27">
        <v>770</v>
      </c>
      <c r="F43" s="27">
        <v>1460</v>
      </c>
      <c r="G43" s="27">
        <v>630</v>
      </c>
      <c r="H43" s="27">
        <v>130</v>
      </c>
    </row>
    <row r="44" spans="1:8" x14ac:dyDescent="0.25">
      <c r="A44" s="1">
        <v>42</v>
      </c>
      <c r="B44" s="43" t="s">
        <v>324</v>
      </c>
      <c r="C44" s="37">
        <f t="shared" si="0"/>
        <v>3153</v>
      </c>
      <c r="D44" s="27">
        <v>160</v>
      </c>
      <c r="E44" s="27">
        <v>840</v>
      </c>
      <c r="F44" s="27">
        <v>1426</v>
      </c>
      <c r="G44" s="27">
        <v>723</v>
      </c>
      <c r="H44" s="27">
        <v>4</v>
      </c>
    </row>
    <row r="45" spans="1:8" x14ac:dyDescent="0.25">
      <c r="A45" s="1">
        <v>43</v>
      </c>
      <c r="B45" s="43" t="s">
        <v>163</v>
      </c>
      <c r="C45" s="37">
        <f t="shared" si="0"/>
        <v>3140</v>
      </c>
      <c r="D45" s="27">
        <v>150</v>
      </c>
      <c r="E45" s="27">
        <v>650</v>
      </c>
      <c r="F45" s="27">
        <v>2055</v>
      </c>
      <c r="G45" s="27">
        <v>213</v>
      </c>
      <c r="H45" s="27">
        <v>72</v>
      </c>
    </row>
    <row r="46" spans="1:8" x14ac:dyDescent="0.25">
      <c r="A46" s="1">
        <v>44</v>
      </c>
      <c r="B46" s="43" t="s">
        <v>109</v>
      </c>
      <c r="C46" s="37">
        <f t="shared" si="0"/>
        <v>3135</v>
      </c>
      <c r="D46" s="27">
        <v>220</v>
      </c>
      <c r="E46" s="27">
        <v>883</v>
      </c>
      <c r="F46" s="27">
        <v>1410</v>
      </c>
      <c r="G46" s="27">
        <v>617</v>
      </c>
      <c r="H46" s="27">
        <v>5</v>
      </c>
    </row>
    <row r="47" spans="1:8" x14ac:dyDescent="0.25">
      <c r="A47" s="1">
        <v>45</v>
      </c>
      <c r="B47" s="43" t="s">
        <v>243</v>
      </c>
      <c r="C47" s="37">
        <f t="shared" si="0"/>
        <v>3116</v>
      </c>
      <c r="D47" s="27">
        <v>130</v>
      </c>
      <c r="E47" s="27">
        <v>580</v>
      </c>
      <c r="F47" s="27">
        <v>1645</v>
      </c>
      <c r="G47" s="27">
        <v>401</v>
      </c>
      <c r="H47" s="27">
        <v>360</v>
      </c>
    </row>
    <row r="48" spans="1:8" x14ac:dyDescent="0.25">
      <c r="A48" s="1">
        <v>46</v>
      </c>
      <c r="B48" s="46" t="s">
        <v>14</v>
      </c>
      <c r="C48" s="37">
        <f t="shared" si="0"/>
        <v>3012.5</v>
      </c>
      <c r="D48" s="28">
        <v>210</v>
      </c>
      <c r="E48" s="28">
        <v>1060</v>
      </c>
      <c r="F48" s="28">
        <v>890</v>
      </c>
      <c r="G48" s="28">
        <v>752.5</v>
      </c>
      <c r="H48" s="28">
        <v>100</v>
      </c>
    </row>
    <row r="49" spans="1:8" x14ac:dyDescent="0.25">
      <c r="A49" s="1">
        <v>47</v>
      </c>
      <c r="B49" s="43" t="s">
        <v>155</v>
      </c>
      <c r="C49" s="37">
        <f t="shared" si="0"/>
        <v>2981</v>
      </c>
      <c r="D49" s="27">
        <v>180</v>
      </c>
      <c r="E49" s="27">
        <v>260</v>
      </c>
      <c r="F49" s="27">
        <v>286</v>
      </c>
      <c r="G49" s="27">
        <v>2020</v>
      </c>
      <c r="H49" s="27">
        <v>235</v>
      </c>
    </row>
    <row r="50" spans="1:8" x14ac:dyDescent="0.25">
      <c r="A50" s="1">
        <v>48</v>
      </c>
      <c r="B50" s="43" t="s">
        <v>186</v>
      </c>
      <c r="C50" s="37">
        <f t="shared" si="0"/>
        <v>2976.8</v>
      </c>
      <c r="D50" s="27">
        <v>195</v>
      </c>
      <c r="E50" s="27">
        <v>915</v>
      </c>
      <c r="F50" s="27">
        <v>1217.8</v>
      </c>
      <c r="G50" s="27">
        <v>549</v>
      </c>
      <c r="H50" s="27">
        <v>100</v>
      </c>
    </row>
    <row r="51" spans="1:8" x14ac:dyDescent="0.25">
      <c r="A51" s="1">
        <v>49</v>
      </c>
      <c r="B51" s="43" t="s">
        <v>9</v>
      </c>
      <c r="C51" s="37">
        <f t="shared" si="0"/>
        <v>2970</v>
      </c>
      <c r="D51" s="27">
        <v>150</v>
      </c>
      <c r="E51" s="27">
        <v>1080</v>
      </c>
      <c r="F51" s="27">
        <v>1120</v>
      </c>
      <c r="G51" s="27">
        <v>378</v>
      </c>
      <c r="H51" s="27">
        <v>242</v>
      </c>
    </row>
    <row r="52" spans="1:8" x14ac:dyDescent="0.25">
      <c r="A52" s="1">
        <v>50</v>
      </c>
      <c r="B52" s="43" t="s">
        <v>33</v>
      </c>
      <c r="C52" s="37">
        <f t="shared" si="0"/>
        <v>2954</v>
      </c>
      <c r="D52" s="27">
        <v>110</v>
      </c>
      <c r="E52" s="27">
        <v>544</v>
      </c>
      <c r="F52" s="27">
        <v>1483</v>
      </c>
      <c r="G52" s="27">
        <v>757</v>
      </c>
      <c r="H52" s="27">
        <v>60</v>
      </c>
    </row>
    <row r="53" spans="1:8" x14ac:dyDescent="0.25">
      <c r="A53" s="1">
        <v>51</v>
      </c>
      <c r="B53" s="43" t="s">
        <v>111</v>
      </c>
      <c r="C53" s="37">
        <f t="shared" si="0"/>
        <v>2939</v>
      </c>
      <c r="D53" s="27">
        <v>180</v>
      </c>
      <c r="E53" s="27">
        <v>490</v>
      </c>
      <c r="F53" s="27">
        <v>1819</v>
      </c>
      <c r="G53" s="27">
        <v>230</v>
      </c>
      <c r="H53" s="27">
        <v>220</v>
      </c>
    </row>
    <row r="54" spans="1:8" x14ac:dyDescent="0.25">
      <c r="A54" s="1">
        <v>52</v>
      </c>
      <c r="B54" s="43" t="s">
        <v>159</v>
      </c>
      <c r="C54" s="37">
        <f t="shared" si="0"/>
        <v>2929</v>
      </c>
      <c r="D54" s="27">
        <v>190</v>
      </c>
      <c r="E54" s="27">
        <v>370</v>
      </c>
      <c r="F54" s="27">
        <v>360</v>
      </c>
      <c r="G54" s="27">
        <v>1989</v>
      </c>
      <c r="H54" s="27">
        <v>20</v>
      </c>
    </row>
    <row r="55" spans="1:8" x14ac:dyDescent="0.25">
      <c r="A55" s="1">
        <v>53</v>
      </c>
      <c r="B55" s="43" t="s">
        <v>12</v>
      </c>
      <c r="C55" s="37">
        <f t="shared" si="0"/>
        <v>2895</v>
      </c>
      <c r="D55" s="27">
        <v>110</v>
      </c>
      <c r="E55" s="27">
        <v>780</v>
      </c>
      <c r="F55" s="27">
        <v>1258</v>
      </c>
      <c r="G55" s="27">
        <v>676</v>
      </c>
      <c r="H55" s="27">
        <v>71</v>
      </c>
    </row>
    <row r="56" spans="1:8" x14ac:dyDescent="0.25">
      <c r="A56" s="1">
        <v>54</v>
      </c>
      <c r="B56" s="43" t="s">
        <v>298</v>
      </c>
      <c r="C56" s="37">
        <f t="shared" si="0"/>
        <v>2878</v>
      </c>
      <c r="D56" s="27">
        <v>70</v>
      </c>
      <c r="E56" s="27">
        <v>880</v>
      </c>
      <c r="F56" s="27">
        <v>1390</v>
      </c>
      <c r="G56" s="27">
        <v>408</v>
      </c>
      <c r="H56" s="27">
        <v>130</v>
      </c>
    </row>
    <row r="57" spans="1:8" x14ac:dyDescent="0.25">
      <c r="A57" s="1">
        <v>55</v>
      </c>
      <c r="B57" s="43" t="s">
        <v>1</v>
      </c>
      <c r="C57" s="37">
        <f t="shared" si="0"/>
        <v>2860</v>
      </c>
      <c r="D57" s="27">
        <v>100</v>
      </c>
      <c r="E57" s="27">
        <v>820</v>
      </c>
      <c r="F57" s="27">
        <v>1429</v>
      </c>
      <c r="G57" s="27">
        <v>361</v>
      </c>
      <c r="H57" s="27">
        <v>150</v>
      </c>
    </row>
    <row r="58" spans="1:8" x14ac:dyDescent="0.25">
      <c r="A58" s="1">
        <v>56</v>
      </c>
      <c r="B58" s="43" t="s">
        <v>75</v>
      </c>
      <c r="C58" s="37">
        <f t="shared" si="0"/>
        <v>2857</v>
      </c>
      <c r="D58" s="27">
        <v>125</v>
      </c>
      <c r="E58" s="27">
        <v>940</v>
      </c>
      <c r="F58" s="27">
        <v>1417</v>
      </c>
      <c r="G58" s="27">
        <v>335</v>
      </c>
      <c r="H58" s="27">
        <v>40</v>
      </c>
    </row>
    <row r="59" spans="1:8" x14ac:dyDescent="0.25">
      <c r="A59" s="1">
        <v>57</v>
      </c>
      <c r="B59" s="43" t="s">
        <v>223</v>
      </c>
      <c r="C59" s="37">
        <f t="shared" si="0"/>
        <v>2827</v>
      </c>
      <c r="D59" s="27">
        <v>50</v>
      </c>
      <c r="E59" s="27">
        <v>570</v>
      </c>
      <c r="F59" s="27">
        <v>2055</v>
      </c>
      <c r="G59" s="27">
        <v>30</v>
      </c>
      <c r="H59" s="27">
        <v>122</v>
      </c>
    </row>
    <row r="60" spans="1:8" x14ac:dyDescent="0.25">
      <c r="A60" s="1">
        <v>58</v>
      </c>
      <c r="B60" s="43" t="s">
        <v>86</v>
      </c>
      <c r="C60" s="37">
        <f t="shared" si="0"/>
        <v>2801</v>
      </c>
      <c r="D60" s="27">
        <v>205</v>
      </c>
      <c r="E60" s="27">
        <v>652</v>
      </c>
      <c r="F60" s="27">
        <v>605</v>
      </c>
      <c r="G60" s="27">
        <v>829</v>
      </c>
      <c r="H60" s="27">
        <v>510</v>
      </c>
    </row>
    <row r="61" spans="1:8" x14ac:dyDescent="0.25">
      <c r="A61" s="1">
        <v>59</v>
      </c>
      <c r="B61" s="43" t="s">
        <v>146</v>
      </c>
      <c r="C61" s="37">
        <f t="shared" si="0"/>
        <v>2756</v>
      </c>
      <c r="D61" s="27">
        <v>150</v>
      </c>
      <c r="E61" s="27">
        <v>300</v>
      </c>
      <c r="F61" s="27">
        <v>773</v>
      </c>
      <c r="G61" s="27">
        <v>963</v>
      </c>
      <c r="H61" s="27">
        <v>570</v>
      </c>
    </row>
    <row r="62" spans="1:8" x14ac:dyDescent="0.25">
      <c r="A62" s="1">
        <v>60</v>
      </c>
      <c r="B62" s="47" t="s">
        <v>16</v>
      </c>
      <c r="C62" s="37">
        <f t="shared" si="0"/>
        <v>2718</v>
      </c>
      <c r="D62" s="27">
        <v>160</v>
      </c>
      <c r="E62" s="27">
        <v>850</v>
      </c>
      <c r="F62" s="27">
        <v>1096</v>
      </c>
      <c r="G62" s="27">
        <v>532</v>
      </c>
      <c r="H62" s="27">
        <v>80</v>
      </c>
    </row>
    <row r="63" spans="1:8" x14ac:dyDescent="0.25">
      <c r="A63" s="1">
        <v>61</v>
      </c>
      <c r="B63" s="43" t="s">
        <v>79</v>
      </c>
      <c r="C63" s="37">
        <f t="shared" si="0"/>
        <v>2708</v>
      </c>
      <c r="D63" s="27">
        <v>110</v>
      </c>
      <c r="E63" s="27">
        <v>681</v>
      </c>
      <c r="F63" s="27">
        <v>890</v>
      </c>
      <c r="G63" s="27">
        <v>977</v>
      </c>
      <c r="H63" s="27">
        <v>50</v>
      </c>
    </row>
    <row r="64" spans="1:8" x14ac:dyDescent="0.25">
      <c r="A64" s="1">
        <v>62</v>
      </c>
      <c r="B64" s="68" t="s">
        <v>176</v>
      </c>
      <c r="C64" s="37">
        <f t="shared" si="0"/>
        <v>2694</v>
      </c>
      <c r="D64" s="27">
        <v>112</v>
      </c>
      <c r="E64" s="27">
        <v>572</v>
      </c>
      <c r="F64" s="27">
        <v>1500</v>
      </c>
      <c r="G64" s="27">
        <v>400</v>
      </c>
      <c r="H64" s="27">
        <v>110</v>
      </c>
    </row>
    <row r="65" spans="1:8" x14ac:dyDescent="0.25">
      <c r="A65" s="1">
        <v>63</v>
      </c>
      <c r="B65" s="43" t="s">
        <v>2</v>
      </c>
      <c r="C65" s="37">
        <f t="shared" si="0"/>
        <v>2679</v>
      </c>
      <c r="D65" s="27">
        <v>190</v>
      </c>
      <c r="E65" s="27">
        <v>572</v>
      </c>
      <c r="F65" s="27">
        <v>1110</v>
      </c>
      <c r="G65" s="27">
        <v>757</v>
      </c>
      <c r="H65" s="27">
        <v>50</v>
      </c>
    </row>
    <row r="66" spans="1:8" x14ac:dyDescent="0.25">
      <c r="A66" s="1">
        <v>64</v>
      </c>
      <c r="B66" s="40" t="s">
        <v>121</v>
      </c>
      <c r="C66" s="37">
        <f t="shared" si="0"/>
        <v>2676</v>
      </c>
      <c r="D66" s="28">
        <v>336</v>
      </c>
      <c r="E66" s="28">
        <v>900</v>
      </c>
      <c r="F66" s="28">
        <v>1000</v>
      </c>
      <c r="G66" s="28">
        <v>290</v>
      </c>
      <c r="H66" s="28">
        <v>150</v>
      </c>
    </row>
    <row r="67" spans="1:8" x14ac:dyDescent="0.25">
      <c r="A67" s="1">
        <v>65</v>
      </c>
      <c r="B67" s="40" t="s">
        <v>108</v>
      </c>
      <c r="C67" s="37">
        <f t="shared" ref="C67:C130" si="1">D67+E67+F67+G67+H67</f>
        <v>2670</v>
      </c>
      <c r="D67" s="28">
        <v>165</v>
      </c>
      <c r="E67" s="28">
        <v>650</v>
      </c>
      <c r="F67" s="28">
        <v>812</v>
      </c>
      <c r="G67" s="28">
        <v>753</v>
      </c>
      <c r="H67" s="28">
        <v>290</v>
      </c>
    </row>
    <row r="68" spans="1:8" x14ac:dyDescent="0.25">
      <c r="A68" s="1">
        <v>66</v>
      </c>
      <c r="B68" s="43" t="s">
        <v>281</v>
      </c>
      <c r="C68" s="37">
        <f t="shared" si="1"/>
        <v>2668</v>
      </c>
      <c r="D68" s="27">
        <v>155</v>
      </c>
      <c r="E68" s="27">
        <v>1190</v>
      </c>
      <c r="F68" s="27">
        <v>890</v>
      </c>
      <c r="G68" s="27">
        <v>283</v>
      </c>
      <c r="H68" s="27">
        <v>150</v>
      </c>
    </row>
    <row r="69" spans="1:8" x14ac:dyDescent="0.25">
      <c r="A69" s="1">
        <v>67</v>
      </c>
      <c r="B69" s="43" t="s">
        <v>185</v>
      </c>
      <c r="C69" s="37">
        <f t="shared" si="1"/>
        <v>2664.5</v>
      </c>
      <c r="D69" s="27">
        <v>110</v>
      </c>
      <c r="E69" s="27">
        <v>576</v>
      </c>
      <c r="F69" s="27">
        <v>1079</v>
      </c>
      <c r="G69" s="27">
        <v>654.5</v>
      </c>
      <c r="H69" s="27">
        <v>245</v>
      </c>
    </row>
    <row r="70" spans="1:8" x14ac:dyDescent="0.25">
      <c r="A70" s="1">
        <v>68</v>
      </c>
      <c r="B70" s="43" t="s">
        <v>40</v>
      </c>
      <c r="C70" s="37">
        <f t="shared" si="1"/>
        <v>2617</v>
      </c>
      <c r="D70" s="27">
        <v>10</v>
      </c>
      <c r="E70" s="27">
        <v>710</v>
      </c>
      <c r="F70" s="27">
        <v>1692</v>
      </c>
      <c r="G70" s="27">
        <v>167</v>
      </c>
      <c r="H70" s="27">
        <v>38</v>
      </c>
    </row>
    <row r="71" spans="1:8" x14ac:dyDescent="0.25">
      <c r="A71" s="1">
        <v>69</v>
      </c>
      <c r="B71" s="43" t="s">
        <v>318</v>
      </c>
      <c r="C71" s="37">
        <f t="shared" si="1"/>
        <v>2616</v>
      </c>
      <c r="D71" s="27">
        <v>90</v>
      </c>
      <c r="E71" s="27">
        <v>610</v>
      </c>
      <c r="F71" s="27">
        <v>1300</v>
      </c>
      <c r="G71" s="27">
        <v>296</v>
      </c>
      <c r="H71" s="27">
        <v>320</v>
      </c>
    </row>
    <row r="72" spans="1:8" ht="15.75" thickBot="1" x14ac:dyDescent="0.3">
      <c r="A72" s="1">
        <v>70</v>
      </c>
      <c r="B72" s="67" t="s">
        <v>10</v>
      </c>
      <c r="C72" s="37">
        <f t="shared" si="1"/>
        <v>2544</v>
      </c>
      <c r="D72" s="27">
        <v>100</v>
      </c>
      <c r="E72" s="27">
        <v>660</v>
      </c>
      <c r="F72" s="27">
        <v>1420</v>
      </c>
      <c r="G72" s="27">
        <v>312</v>
      </c>
      <c r="H72" s="27">
        <v>52</v>
      </c>
    </row>
    <row r="73" spans="1:8" x14ac:dyDescent="0.25">
      <c r="A73" s="1">
        <v>71</v>
      </c>
      <c r="B73" s="68" t="s">
        <v>301</v>
      </c>
      <c r="C73" s="37">
        <f t="shared" si="1"/>
        <v>2532</v>
      </c>
      <c r="D73" s="27">
        <v>70</v>
      </c>
      <c r="E73" s="27">
        <v>390</v>
      </c>
      <c r="F73" s="27">
        <v>945</v>
      </c>
      <c r="G73" s="27">
        <v>437</v>
      </c>
      <c r="H73" s="27">
        <v>690</v>
      </c>
    </row>
    <row r="74" spans="1:8" x14ac:dyDescent="0.25">
      <c r="A74" s="1">
        <v>72</v>
      </c>
      <c r="B74" s="43" t="s">
        <v>88</v>
      </c>
      <c r="C74" s="37">
        <f t="shared" si="1"/>
        <v>2530</v>
      </c>
      <c r="D74" s="27">
        <v>100</v>
      </c>
      <c r="E74" s="27">
        <v>810</v>
      </c>
      <c r="F74" s="27">
        <v>1210</v>
      </c>
      <c r="G74" s="27">
        <v>250</v>
      </c>
      <c r="H74" s="27">
        <v>160</v>
      </c>
    </row>
    <row r="75" spans="1:8" x14ac:dyDescent="0.25">
      <c r="A75" s="1">
        <v>73</v>
      </c>
      <c r="B75" s="43" t="s">
        <v>184</v>
      </c>
      <c r="C75" s="37">
        <f t="shared" si="1"/>
        <v>2505</v>
      </c>
      <c r="D75" s="27">
        <v>100</v>
      </c>
      <c r="E75" s="27">
        <v>586</v>
      </c>
      <c r="F75" s="27">
        <v>980</v>
      </c>
      <c r="G75" s="27">
        <v>591</v>
      </c>
      <c r="H75" s="27">
        <v>248</v>
      </c>
    </row>
    <row r="76" spans="1:8" ht="15.75" thickBot="1" x14ac:dyDescent="0.3">
      <c r="A76" s="1">
        <v>74</v>
      </c>
      <c r="B76" s="47" t="s">
        <v>102</v>
      </c>
      <c r="C76" s="36">
        <f t="shared" si="1"/>
        <v>2492</v>
      </c>
      <c r="D76" s="27">
        <v>100</v>
      </c>
      <c r="E76" s="27">
        <v>782</v>
      </c>
      <c r="F76" s="27">
        <v>1140</v>
      </c>
      <c r="G76" s="27">
        <v>300</v>
      </c>
      <c r="H76" s="27">
        <v>170</v>
      </c>
    </row>
    <row r="77" spans="1:8" x14ac:dyDescent="0.25">
      <c r="A77" s="1">
        <v>75</v>
      </c>
      <c r="B77" s="40" t="s">
        <v>42</v>
      </c>
      <c r="C77" s="34">
        <f t="shared" si="1"/>
        <v>2467</v>
      </c>
      <c r="D77" s="28">
        <v>170</v>
      </c>
      <c r="E77" s="28">
        <v>744</v>
      </c>
      <c r="F77" s="28">
        <v>645</v>
      </c>
      <c r="G77" s="28">
        <v>838</v>
      </c>
      <c r="H77" s="28">
        <v>70</v>
      </c>
    </row>
    <row r="78" spans="1:8" x14ac:dyDescent="0.25">
      <c r="A78" s="1">
        <v>76</v>
      </c>
      <c r="B78" s="43" t="s">
        <v>181</v>
      </c>
      <c r="C78" s="28">
        <f t="shared" si="1"/>
        <v>2452</v>
      </c>
      <c r="D78" s="27">
        <v>200</v>
      </c>
      <c r="E78" s="27">
        <v>200</v>
      </c>
      <c r="F78" s="27">
        <v>280</v>
      </c>
      <c r="G78" s="27">
        <v>367</v>
      </c>
      <c r="H78" s="27">
        <v>1405</v>
      </c>
    </row>
    <row r="79" spans="1:8" x14ac:dyDescent="0.25">
      <c r="A79" s="1">
        <v>77</v>
      </c>
      <c r="B79" s="43" t="s">
        <v>7</v>
      </c>
      <c r="C79" s="34">
        <f t="shared" si="1"/>
        <v>2447</v>
      </c>
      <c r="D79" s="27">
        <v>110</v>
      </c>
      <c r="E79" s="27">
        <v>620</v>
      </c>
      <c r="F79" s="27">
        <v>1460</v>
      </c>
      <c r="G79" s="27">
        <v>195</v>
      </c>
      <c r="H79" s="27">
        <v>62</v>
      </c>
    </row>
    <row r="80" spans="1:8" x14ac:dyDescent="0.25">
      <c r="A80" s="1">
        <v>78</v>
      </c>
      <c r="B80" s="43" t="s">
        <v>123</v>
      </c>
      <c r="C80" s="37">
        <f t="shared" si="1"/>
        <v>2415</v>
      </c>
      <c r="D80" s="27">
        <v>100</v>
      </c>
      <c r="E80" s="27">
        <v>650</v>
      </c>
      <c r="F80" s="27">
        <v>1323</v>
      </c>
      <c r="G80" s="27">
        <v>282</v>
      </c>
      <c r="H80" s="27">
        <v>60</v>
      </c>
    </row>
    <row r="81" spans="1:8" x14ac:dyDescent="0.25">
      <c r="A81" s="1">
        <v>79</v>
      </c>
      <c r="B81" s="43" t="s">
        <v>173</v>
      </c>
      <c r="C81" s="37">
        <f t="shared" si="1"/>
        <v>2406</v>
      </c>
      <c r="D81" s="27">
        <v>100</v>
      </c>
      <c r="E81" s="27">
        <v>760</v>
      </c>
      <c r="F81" s="27">
        <v>1160</v>
      </c>
      <c r="G81" s="27">
        <v>386</v>
      </c>
      <c r="H81" s="27">
        <v>0</v>
      </c>
    </row>
    <row r="82" spans="1:8" x14ac:dyDescent="0.25">
      <c r="A82" s="1">
        <v>80</v>
      </c>
      <c r="B82" s="43" t="s">
        <v>114</v>
      </c>
      <c r="C82" s="37">
        <f t="shared" si="1"/>
        <v>2368</v>
      </c>
      <c r="D82" s="27">
        <v>100</v>
      </c>
      <c r="E82" s="27">
        <v>570</v>
      </c>
      <c r="F82" s="27">
        <v>788</v>
      </c>
      <c r="G82" s="27">
        <v>830</v>
      </c>
      <c r="H82" s="27">
        <v>80</v>
      </c>
    </row>
    <row r="83" spans="1:8" x14ac:dyDescent="0.25">
      <c r="A83" s="1">
        <v>81</v>
      </c>
      <c r="B83" s="43" t="s">
        <v>122</v>
      </c>
      <c r="C83" s="37">
        <f t="shared" si="1"/>
        <v>2362</v>
      </c>
      <c r="D83" s="27">
        <v>100</v>
      </c>
      <c r="E83" s="27">
        <v>611</v>
      </c>
      <c r="F83" s="27">
        <v>1390</v>
      </c>
      <c r="G83" s="27">
        <v>181</v>
      </c>
      <c r="H83" s="27">
        <v>80</v>
      </c>
    </row>
    <row r="84" spans="1:8" x14ac:dyDescent="0.25">
      <c r="A84" s="1">
        <v>82</v>
      </c>
      <c r="B84" s="43" t="s">
        <v>34</v>
      </c>
      <c r="C84" s="37">
        <f t="shared" si="1"/>
        <v>2305</v>
      </c>
      <c r="D84" s="27">
        <v>100</v>
      </c>
      <c r="E84" s="27">
        <v>390</v>
      </c>
      <c r="F84" s="27">
        <v>1177</v>
      </c>
      <c r="G84" s="27">
        <v>578</v>
      </c>
      <c r="H84" s="27">
        <v>60</v>
      </c>
    </row>
    <row r="85" spans="1:8" x14ac:dyDescent="0.25">
      <c r="A85" s="1">
        <v>83</v>
      </c>
      <c r="B85" s="68" t="s">
        <v>32</v>
      </c>
      <c r="C85" s="37">
        <f t="shared" si="1"/>
        <v>2299</v>
      </c>
      <c r="D85" s="27">
        <v>110</v>
      </c>
      <c r="E85" s="27">
        <v>440</v>
      </c>
      <c r="F85" s="27">
        <v>1182</v>
      </c>
      <c r="G85" s="27">
        <v>487</v>
      </c>
      <c r="H85" s="27">
        <v>80</v>
      </c>
    </row>
    <row r="86" spans="1:8" x14ac:dyDescent="0.25">
      <c r="A86" s="1">
        <v>84</v>
      </c>
      <c r="B86" s="43" t="s">
        <v>30</v>
      </c>
      <c r="C86" s="37">
        <f t="shared" si="1"/>
        <v>2297</v>
      </c>
      <c r="D86" s="27">
        <v>100</v>
      </c>
      <c r="E86" s="27">
        <v>610</v>
      </c>
      <c r="F86" s="27">
        <v>680</v>
      </c>
      <c r="G86" s="27">
        <v>572</v>
      </c>
      <c r="H86" s="27">
        <v>335</v>
      </c>
    </row>
    <row r="87" spans="1:8" x14ac:dyDescent="0.25">
      <c r="A87" s="1">
        <v>85</v>
      </c>
      <c r="B87" s="43" t="s">
        <v>92</v>
      </c>
      <c r="C87" s="37">
        <f t="shared" si="1"/>
        <v>2293</v>
      </c>
      <c r="D87" s="27">
        <v>100</v>
      </c>
      <c r="E87" s="27">
        <v>700</v>
      </c>
      <c r="F87" s="27">
        <v>1100</v>
      </c>
      <c r="G87" s="27">
        <v>258</v>
      </c>
      <c r="H87" s="27">
        <v>135</v>
      </c>
    </row>
    <row r="88" spans="1:8" x14ac:dyDescent="0.25">
      <c r="A88" s="1">
        <v>86</v>
      </c>
      <c r="B88" s="47" t="s">
        <v>182</v>
      </c>
      <c r="C88" s="37">
        <f t="shared" si="1"/>
        <v>2288</v>
      </c>
      <c r="D88" s="27">
        <v>100</v>
      </c>
      <c r="E88" s="27">
        <v>730</v>
      </c>
      <c r="F88" s="27">
        <v>1074</v>
      </c>
      <c r="G88" s="27">
        <v>304</v>
      </c>
      <c r="H88" s="27">
        <v>80</v>
      </c>
    </row>
    <row r="89" spans="1:8" x14ac:dyDescent="0.25">
      <c r="A89" s="1">
        <v>87</v>
      </c>
      <c r="B89" s="40" t="s">
        <v>299</v>
      </c>
      <c r="C89" s="37">
        <f t="shared" si="1"/>
        <v>2280</v>
      </c>
      <c r="D89" s="27">
        <v>250</v>
      </c>
      <c r="E89" s="27">
        <v>360</v>
      </c>
      <c r="F89" s="27">
        <v>1205</v>
      </c>
      <c r="G89" s="27">
        <v>370</v>
      </c>
      <c r="H89" s="27">
        <v>95</v>
      </c>
    </row>
    <row r="90" spans="1:8" x14ac:dyDescent="0.25">
      <c r="A90" s="1">
        <v>88</v>
      </c>
      <c r="B90" s="43" t="s">
        <v>90</v>
      </c>
      <c r="C90" s="37">
        <f t="shared" si="1"/>
        <v>2230</v>
      </c>
      <c r="D90" s="27">
        <v>5</v>
      </c>
      <c r="E90" s="27">
        <v>790</v>
      </c>
      <c r="F90" s="27">
        <v>1283</v>
      </c>
      <c r="G90" s="27">
        <v>87</v>
      </c>
      <c r="H90" s="27">
        <v>65</v>
      </c>
    </row>
    <row r="91" spans="1:8" ht="15.75" thickBot="1" x14ac:dyDescent="0.3">
      <c r="A91" s="1">
        <v>89</v>
      </c>
      <c r="B91" s="95" t="s">
        <v>85</v>
      </c>
      <c r="C91" s="37">
        <f t="shared" si="1"/>
        <v>2207</v>
      </c>
      <c r="D91" s="28">
        <v>165</v>
      </c>
      <c r="E91" s="28">
        <v>562</v>
      </c>
      <c r="F91" s="28">
        <v>715</v>
      </c>
      <c r="G91" s="28">
        <v>560</v>
      </c>
      <c r="H91" s="28">
        <v>205</v>
      </c>
    </row>
    <row r="92" spans="1:8" x14ac:dyDescent="0.25">
      <c r="A92" s="1">
        <v>90</v>
      </c>
      <c r="B92" s="43" t="s">
        <v>91</v>
      </c>
      <c r="C92" s="37">
        <f t="shared" si="1"/>
        <v>2195</v>
      </c>
      <c r="D92" s="27">
        <v>140</v>
      </c>
      <c r="E92" s="27">
        <v>749</v>
      </c>
      <c r="F92" s="27">
        <v>1117</v>
      </c>
      <c r="G92" s="27">
        <v>74</v>
      </c>
      <c r="H92" s="27">
        <v>115</v>
      </c>
    </row>
    <row r="93" spans="1:8" x14ac:dyDescent="0.25">
      <c r="A93" s="1">
        <v>91</v>
      </c>
      <c r="B93" s="43" t="s">
        <v>97</v>
      </c>
      <c r="C93" s="37">
        <f t="shared" si="1"/>
        <v>2186</v>
      </c>
      <c r="D93" s="27">
        <v>220</v>
      </c>
      <c r="E93" s="27">
        <v>356</v>
      </c>
      <c r="F93" s="27">
        <v>1343</v>
      </c>
      <c r="G93" s="27">
        <v>202</v>
      </c>
      <c r="H93" s="27">
        <v>65</v>
      </c>
    </row>
    <row r="94" spans="1:8" x14ac:dyDescent="0.25">
      <c r="A94" s="1">
        <v>92</v>
      </c>
      <c r="B94" s="43" t="s">
        <v>175</v>
      </c>
      <c r="C94" s="37">
        <f t="shared" si="1"/>
        <v>2156</v>
      </c>
      <c r="D94" s="27">
        <v>105</v>
      </c>
      <c r="E94" s="27">
        <v>603</v>
      </c>
      <c r="F94" s="27">
        <v>1030</v>
      </c>
      <c r="G94" s="27">
        <v>418</v>
      </c>
      <c r="H94" s="27">
        <v>0</v>
      </c>
    </row>
    <row r="95" spans="1:8" x14ac:dyDescent="0.25">
      <c r="A95" s="1">
        <v>93</v>
      </c>
      <c r="B95" s="43" t="s">
        <v>367</v>
      </c>
      <c r="C95" s="37">
        <f t="shared" si="1"/>
        <v>2153</v>
      </c>
      <c r="D95" s="27">
        <v>5</v>
      </c>
      <c r="E95" s="27">
        <v>1227</v>
      </c>
      <c r="F95" s="27">
        <v>830</v>
      </c>
      <c r="G95" s="27">
        <v>36</v>
      </c>
      <c r="H95" s="27">
        <v>55</v>
      </c>
    </row>
    <row r="96" spans="1:8" x14ac:dyDescent="0.25">
      <c r="A96" s="1">
        <v>94</v>
      </c>
      <c r="B96" s="43" t="s">
        <v>251</v>
      </c>
      <c r="C96" s="37">
        <f t="shared" si="1"/>
        <v>2151</v>
      </c>
      <c r="D96" s="27">
        <v>190</v>
      </c>
      <c r="E96" s="27">
        <v>721</v>
      </c>
      <c r="F96" s="27">
        <v>1030</v>
      </c>
      <c r="G96" s="27">
        <v>210</v>
      </c>
      <c r="H96" s="27">
        <v>0</v>
      </c>
    </row>
    <row r="97" spans="1:8" x14ac:dyDescent="0.25">
      <c r="A97" s="1">
        <v>95</v>
      </c>
      <c r="B97" s="43" t="s">
        <v>73</v>
      </c>
      <c r="C97" s="37">
        <f t="shared" si="1"/>
        <v>2111</v>
      </c>
      <c r="D97" s="27">
        <v>175</v>
      </c>
      <c r="E97" s="27">
        <v>405</v>
      </c>
      <c r="F97" s="27">
        <v>889</v>
      </c>
      <c r="G97" s="27">
        <v>622</v>
      </c>
      <c r="H97" s="27">
        <v>20</v>
      </c>
    </row>
    <row r="98" spans="1:8" x14ac:dyDescent="0.25">
      <c r="A98" s="1">
        <v>96</v>
      </c>
      <c r="B98" s="43" t="s">
        <v>51</v>
      </c>
      <c r="C98" s="37">
        <f t="shared" si="1"/>
        <v>2086</v>
      </c>
      <c r="D98" s="27">
        <v>110</v>
      </c>
      <c r="E98" s="27">
        <v>570</v>
      </c>
      <c r="F98" s="27">
        <v>440</v>
      </c>
      <c r="G98" s="27">
        <v>871</v>
      </c>
      <c r="H98" s="27">
        <v>95</v>
      </c>
    </row>
    <row r="99" spans="1:8" x14ac:dyDescent="0.25">
      <c r="A99" s="1">
        <v>97</v>
      </c>
      <c r="B99" s="43" t="s">
        <v>148</v>
      </c>
      <c r="C99" s="37">
        <f t="shared" si="1"/>
        <v>2085</v>
      </c>
      <c r="D99" s="27">
        <v>210</v>
      </c>
      <c r="E99" s="27">
        <v>260</v>
      </c>
      <c r="F99" s="27">
        <v>210</v>
      </c>
      <c r="G99" s="27">
        <v>955</v>
      </c>
      <c r="H99" s="27">
        <v>450</v>
      </c>
    </row>
    <row r="100" spans="1:8" ht="15.75" thickBot="1" x14ac:dyDescent="0.3">
      <c r="A100" s="1">
        <v>98</v>
      </c>
      <c r="B100" s="67" t="s">
        <v>138</v>
      </c>
      <c r="C100" s="37">
        <f t="shared" si="1"/>
        <v>2085</v>
      </c>
      <c r="D100" s="27">
        <v>170</v>
      </c>
      <c r="E100" s="27">
        <v>610</v>
      </c>
      <c r="F100" s="27">
        <v>760</v>
      </c>
      <c r="G100" s="27">
        <v>325</v>
      </c>
      <c r="H100" s="27">
        <v>220</v>
      </c>
    </row>
    <row r="101" spans="1:8" x14ac:dyDescent="0.25">
      <c r="A101" s="1">
        <v>99</v>
      </c>
      <c r="B101" s="43" t="s">
        <v>295</v>
      </c>
      <c r="C101" s="37">
        <f t="shared" si="1"/>
        <v>2084</v>
      </c>
      <c r="D101" s="27">
        <v>60</v>
      </c>
      <c r="E101" s="27">
        <v>508</v>
      </c>
      <c r="F101" s="27">
        <v>1040</v>
      </c>
      <c r="G101" s="27">
        <v>421</v>
      </c>
      <c r="H101" s="27">
        <v>55</v>
      </c>
    </row>
    <row r="102" spans="1:8" x14ac:dyDescent="0.25">
      <c r="A102" s="1">
        <v>100</v>
      </c>
      <c r="B102" s="43" t="s">
        <v>24</v>
      </c>
      <c r="C102" s="37">
        <f t="shared" si="1"/>
        <v>2077</v>
      </c>
      <c r="D102" s="27">
        <v>70</v>
      </c>
      <c r="E102" s="27">
        <v>497</v>
      </c>
      <c r="F102" s="27">
        <v>1247</v>
      </c>
      <c r="G102" s="27">
        <v>138</v>
      </c>
      <c r="H102" s="27">
        <v>125</v>
      </c>
    </row>
    <row r="103" spans="1:8" x14ac:dyDescent="0.25">
      <c r="A103" s="1">
        <v>101</v>
      </c>
      <c r="B103" s="43" t="s">
        <v>113</v>
      </c>
      <c r="C103" s="37">
        <f t="shared" si="1"/>
        <v>2045</v>
      </c>
      <c r="D103" s="27">
        <v>105</v>
      </c>
      <c r="E103" s="27">
        <v>570</v>
      </c>
      <c r="F103" s="27">
        <v>995</v>
      </c>
      <c r="G103" s="27">
        <v>180</v>
      </c>
      <c r="H103" s="27">
        <v>195</v>
      </c>
    </row>
    <row r="104" spans="1:8" x14ac:dyDescent="0.25">
      <c r="A104" s="1">
        <v>102</v>
      </c>
      <c r="B104" s="43" t="s">
        <v>134</v>
      </c>
      <c r="C104" s="37">
        <f t="shared" si="1"/>
        <v>2039</v>
      </c>
      <c r="D104" s="27">
        <v>110</v>
      </c>
      <c r="E104" s="27">
        <v>330</v>
      </c>
      <c r="F104" s="27">
        <v>1402</v>
      </c>
      <c r="G104" s="27">
        <v>117</v>
      </c>
      <c r="H104" s="27">
        <v>80</v>
      </c>
    </row>
    <row r="105" spans="1:8" x14ac:dyDescent="0.25">
      <c r="A105" s="1">
        <v>103</v>
      </c>
      <c r="B105" s="43" t="s">
        <v>76</v>
      </c>
      <c r="C105" s="37">
        <f t="shared" si="1"/>
        <v>2031</v>
      </c>
      <c r="D105" s="27">
        <v>140</v>
      </c>
      <c r="E105" s="27">
        <v>530</v>
      </c>
      <c r="F105" s="27">
        <v>989</v>
      </c>
      <c r="G105" s="27">
        <v>302</v>
      </c>
      <c r="H105" s="27">
        <v>70</v>
      </c>
    </row>
    <row r="106" spans="1:8" x14ac:dyDescent="0.25">
      <c r="A106" s="1">
        <v>104</v>
      </c>
      <c r="B106" s="43" t="s">
        <v>354</v>
      </c>
      <c r="C106" s="37">
        <f t="shared" si="1"/>
        <v>2012</v>
      </c>
      <c r="D106" s="27">
        <v>5</v>
      </c>
      <c r="E106" s="27">
        <v>780</v>
      </c>
      <c r="F106" s="27">
        <v>698</v>
      </c>
      <c r="G106" s="27">
        <v>474</v>
      </c>
      <c r="H106" s="27">
        <v>55</v>
      </c>
    </row>
    <row r="107" spans="1:8" x14ac:dyDescent="0.25">
      <c r="A107" s="1">
        <v>105</v>
      </c>
      <c r="B107" s="43" t="s">
        <v>83</v>
      </c>
      <c r="C107" s="37">
        <f t="shared" si="1"/>
        <v>2008</v>
      </c>
      <c r="D107" s="27">
        <v>150</v>
      </c>
      <c r="E107" s="27">
        <v>610</v>
      </c>
      <c r="F107" s="27">
        <v>868</v>
      </c>
      <c r="G107" s="27">
        <v>265</v>
      </c>
      <c r="H107" s="27">
        <v>115</v>
      </c>
    </row>
    <row r="108" spans="1:8" x14ac:dyDescent="0.25">
      <c r="A108" s="1">
        <v>106</v>
      </c>
      <c r="B108" s="68" t="s">
        <v>217</v>
      </c>
      <c r="C108" s="37">
        <f t="shared" si="1"/>
        <v>2004</v>
      </c>
      <c r="D108" s="27">
        <v>70</v>
      </c>
      <c r="E108" s="27">
        <v>650</v>
      </c>
      <c r="F108" s="27">
        <v>794</v>
      </c>
      <c r="G108" s="27">
        <v>235</v>
      </c>
      <c r="H108" s="27">
        <v>255</v>
      </c>
    </row>
    <row r="109" spans="1:8" x14ac:dyDescent="0.25">
      <c r="A109" s="1">
        <v>107</v>
      </c>
      <c r="B109" s="43" t="s">
        <v>357</v>
      </c>
      <c r="C109" s="37">
        <f t="shared" si="1"/>
        <v>2003</v>
      </c>
      <c r="D109" s="27">
        <v>110</v>
      </c>
      <c r="E109" s="27">
        <v>486</v>
      </c>
      <c r="F109" s="27">
        <v>803</v>
      </c>
      <c r="G109" s="27">
        <v>514</v>
      </c>
      <c r="H109" s="27">
        <v>90</v>
      </c>
    </row>
    <row r="110" spans="1:8" x14ac:dyDescent="0.25">
      <c r="A110" s="1">
        <v>108</v>
      </c>
      <c r="B110" s="43" t="s">
        <v>246</v>
      </c>
      <c r="C110" s="37">
        <f t="shared" si="1"/>
        <v>1983</v>
      </c>
      <c r="D110" s="27">
        <v>75</v>
      </c>
      <c r="E110" s="27">
        <v>414</v>
      </c>
      <c r="F110" s="27">
        <v>828</v>
      </c>
      <c r="G110" s="27">
        <v>421</v>
      </c>
      <c r="H110" s="27">
        <v>245</v>
      </c>
    </row>
    <row r="111" spans="1:8" x14ac:dyDescent="0.25">
      <c r="A111" s="1">
        <v>109</v>
      </c>
      <c r="B111" s="43" t="s">
        <v>74</v>
      </c>
      <c r="C111" s="37">
        <f t="shared" si="1"/>
        <v>1944</v>
      </c>
      <c r="D111" s="27">
        <v>100</v>
      </c>
      <c r="E111" s="27">
        <v>550</v>
      </c>
      <c r="F111" s="27">
        <v>916</v>
      </c>
      <c r="G111" s="27">
        <v>338</v>
      </c>
      <c r="H111" s="27">
        <v>40</v>
      </c>
    </row>
    <row r="112" spans="1:8" x14ac:dyDescent="0.25">
      <c r="A112" s="1">
        <v>110</v>
      </c>
      <c r="B112" s="43" t="s">
        <v>168</v>
      </c>
      <c r="C112" s="37">
        <f t="shared" si="1"/>
        <v>1934</v>
      </c>
      <c r="D112" s="27">
        <v>70</v>
      </c>
      <c r="E112" s="27">
        <v>770</v>
      </c>
      <c r="F112" s="27">
        <v>950</v>
      </c>
      <c r="G112" s="27">
        <v>82</v>
      </c>
      <c r="H112" s="27">
        <v>62</v>
      </c>
    </row>
    <row r="113" spans="1:8" x14ac:dyDescent="0.25">
      <c r="A113" s="1">
        <v>111</v>
      </c>
      <c r="B113" s="43" t="s">
        <v>193</v>
      </c>
      <c r="C113" s="37">
        <f t="shared" si="1"/>
        <v>1909</v>
      </c>
      <c r="D113" s="27">
        <v>10</v>
      </c>
      <c r="E113" s="27">
        <v>410</v>
      </c>
      <c r="F113" s="27">
        <v>1085</v>
      </c>
      <c r="G113" s="27">
        <v>149</v>
      </c>
      <c r="H113" s="27">
        <v>255</v>
      </c>
    </row>
    <row r="114" spans="1:8" x14ac:dyDescent="0.25">
      <c r="A114" s="1">
        <v>112</v>
      </c>
      <c r="B114" s="43" t="s">
        <v>226</v>
      </c>
      <c r="C114" s="37">
        <f t="shared" si="1"/>
        <v>1900</v>
      </c>
      <c r="D114" s="27">
        <v>110</v>
      </c>
      <c r="E114" s="27">
        <v>470</v>
      </c>
      <c r="F114" s="27">
        <v>840</v>
      </c>
      <c r="G114" s="27">
        <v>440</v>
      </c>
      <c r="H114" s="27">
        <v>40</v>
      </c>
    </row>
    <row r="115" spans="1:8" x14ac:dyDescent="0.25">
      <c r="A115" s="1">
        <v>113</v>
      </c>
      <c r="B115" s="43" t="s">
        <v>200</v>
      </c>
      <c r="C115" s="37">
        <f t="shared" si="1"/>
        <v>1900</v>
      </c>
      <c r="D115" s="27">
        <v>100</v>
      </c>
      <c r="E115" s="27">
        <v>490</v>
      </c>
      <c r="F115" s="27">
        <v>370</v>
      </c>
      <c r="G115" s="27">
        <v>770</v>
      </c>
      <c r="H115" s="27">
        <v>170</v>
      </c>
    </row>
    <row r="116" spans="1:8" x14ac:dyDescent="0.25">
      <c r="A116" s="1">
        <v>114</v>
      </c>
      <c r="B116" s="43" t="s">
        <v>45</v>
      </c>
      <c r="C116" s="37">
        <f t="shared" si="1"/>
        <v>1880</v>
      </c>
      <c r="D116" s="27">
        <v>110</v>
      </c>
      <c r="E116" s="27">
        <v>510</v>
      </c>
      <c r="F116" s="27">
        <v>1030</v>
      </c>
      <c r="G116" s="27">
        <v>200</v>
      </c>
      <c r="H116" s="27">
        <v>30</v>
      </c>
    </row>
    <row r="117" spans="1:8" x14ac:dyDescent="0.25">
      <c r="A117" s="1">
        <v>115</v>
      </c>
      <c r="B117" s="43" t="s">
        <v>44</v>
      </c>
      <c r="C117" s="37">
        <f t="shared" si="1"/>
        <v>1870</v>
      </c>
      <c r="D117" s="27">
        <v>210</v>
      </c>
      <c r="E117" s="27">
        <v>160</v>
      </c>
      <c r="F117" s="27">
        <v>160</v>
      </c>
      <c r="G117" s="27">
        <v>1095</v>
      </c>
      <c r="H117" s="27">
        <v>245</v>
      </c>
    </row>
    <row r="118" spans="1:8" x14ac:dyDescent="0.25">
      <c r="A118" s="1">
        <v>116</v>
      </c>
      <c r="B118" s="43" t="s">
        <v>263</v>
      </c>
      <c r="C118" s="37">
        <f t="shared" si="1"/>
        <v>1846</v>
      </c>
      <c r="D118" s="27">
        <v>170</v>
      </c>
      <c r="E118" s="27">
        <v>420</v>
      </c>
      <c r="F118" s="27">
        <v>627</v>
      </c>
      <c r="G118" s="27">
        <v>524</v>
      </c>
      <c r="H118" s="27">
        <v>105</v>
      </c>
    </row>
    <row r="119" spans="1:8" x14ac:dyDescent="0.25">
      <c r="A119" s="1">
        <v>117</v>
      </c>
      <c r="B119" s="43" t="s">
        <v>11</v>
      </c>
      <c r="C119" s="37">
        <f t="shared" si="1"/>
        <v>1844</v>
      </c>
      <c r="D119" s="27">
        <v>105</v>
      </c>
      <c r="E119" s="27">
        <v>610</v>
      </c>
      <c r="F119" s="27">
        <v>644</v>
      </c>
      <c r="G119" s="27">
        <v>443</v>
      </c>
      <c r="H119" s="27">
        <v>42</v>
      </c>
    </row>
    <row r="120" spans="1:8" x14ac:dyDescent="0.25">
      <c r="A120" s="1">
        <v>118</v>
      </c>
      <c r="B120" s="43" t="s">
        <v>311</v>
      </c>
      <c r="C120" s="37">
        <f t="shared" si="1"/>
        <v>1844</v>
      </c>
      <c r="D120" s="27">
        <v>95</v>
      </c>
      <c r="E120" s="27">
        <v>600</v>
      </c>
      <c r="F120" s="27">
        <v>950</v>
      </c>
      <c r="G120" s="27">
        <v>159</v>
      </c>
      <c r="H120" s="27">
        <v>40</v>
      </c>
    </row>
    <row r="121" spans="1:8" x14ac:dyDescent="0.25">
      <c r="A121" s="1">
        <v>119</v>
      </c>
      <c r="B121" s="43" t="s">
        <v>300</v>
      </c>
      <c r="C121" s="37">
        <f t="shared" si="1"/>
        <v>1835</v>
      </c>
      <c r="D121" s="27">
        <v>60</v>
      </c>
      <c r="E121" s="27">
        <v>480</v>
      </c>
      <c r="F121" s="27">
        <v>798</v>
      </c>
      <c r="G121" s="27">
        <v>139</v>
      </c>
      <c r="H121" s="27">
        <v>358</v>
      </c>
    </row>
    <row r="122" spans="1:8" x14ac:dyDescent="0.25">
      <c r="A122" s="1">
        <v>120</v>
      </c>
      <c r="B122" s="43" t="s">
        <v>202</v>
      </c>
      <c r="C122" s="37">
        <f t="shared" si="1"/>
        <v>1806</v>
      </c>
      <c r="D122" s="27">
        <v>65</v>
      </c>
      <c r="E122" s="27">
        <v>520</v>
      </c>
      <c r="F122" s="27">
        <v>820</v>
      </c>
      <c r="G122" s="27">
        <v>311</v>
      </c>
      <c r="H122" s="27">
        <v>90</v>
      </c>
    </row>
    <row r="123" spans="1:8" x14ac:dyDescent="0.25">
      <c r="A123" s="1">
        <v>121</v>
      </c>
      <c r="B123" s="43" t="s">
        <v>6</v>
      </c>
      <c r="C123" s="37">
        <f t="shared" si="1"/>
        <v>1789</v>
      </c>
      <c r="D123" s="27">
        <v>120</v>
      </c>
      <c r="E123" s="27">
        <v>560</v>
      </c>
      <c r="F123" s="27">
        <v>565</v>
      </c>
      <c r="G123" s="27">
        <v>332</v>
      </c>
      <c r="H123" s="27">
        <v>212</v>
      </c>
    </row>
    <row r="124" spans="1:8" x14ac:dyDescent="0.25">
      <c r="A124" s="1">
        <v>122</v>
      </c>
      <c r="B124" s="43" t="s">
        <v>160</v>
      </c>
      <c r="C124" s="37">
        <f t="shared" si="1"/>
        <v>1785</v>
      </c>
      <c r="D124" s="27">
        <v>100</v>
      </c>
      <c r="E124" s="27">
        <v>360</v>
      </c>
      <c r="F124" s="27">
        <v>780</v>
      </c>
      <c r="G124" s="27">
        <v>485</v>
      </c>
      <c r="H124" s="27">
        <v>60</v>
      </c>
    </row>
    <row r="125" spans="1:8" x14ac:dyDescent="0.25">
      <c r="A125" s="1">
        <v>123</v>
      </c>
      <c r="B125" s="43" t="s">
        <v>143</v>
      </c>
      <c r="C125" s="37">
        <f t="shared" si="1"/>
        <v>1778.4</v>
      </c>
      <c r="D125" s="27">
        <v>160</v>
      </c>
      <c r="E125" s="27">
        <v>410</v>
      </c>
      <c r="F125" s="27">
        <v>697.4</v>
      </c>
      <c r="G125" s="27">
        <v>506</v>
      </c>
      <c r="H125" s="27">
        <v>5</v>
      </c>
    </row>
    <row r="126" spans="1:8" x14ac:dyDescent="0.25">
      <c r="A126" s="1">
        <v>124</v>
      </c>
      <c r="B126" s="40" t="s">
        <v>126</v>
      </c>
      <c r="C126" s="37">
        <f t="shared" si="1"/>
        <v>1763</v>
      </c>
      <c r="D126" s="28">
        <v>160</v>
      </c>
      <c r="E126" s="28">
        <v>654</v>
      </c>
      <c r="F126" s="28">
        <v>660</v>
      </c>
      <c r="G126" s="28">
        <v>169</v>
      </c>
      <c r="H126" s="28">
        <v>120</v>
      </c>
    </row>
    <row r="127" spans="1:8" x14ac:dyDescent="0.25">
      <c r="A127" s="1">
        <v>125</v>
      </c>
      <c r="B127" s="40" t="s">
        <v>59</v>
      </c>
      <c r="C127" s="37">
        <f t="shared" si="1"/>
        <v>1762</v>
      </c>
      <c r="D127" s="28">
        <v>400</v>
      </c>
      <c r="E127" s="28">
        <v>495</v>
      </c>
      <c r="F127" s="28">
        <v>330</v>
      </c>
      <c r="G127" s="28">
        <v>467</v>
      </c>
      <c r="H127" s="28">
        <v>70</v>
      </c>
    </row>
    <row r="128" spans="1:8" x14ac:dyDescent="0.25">
      <c r="A128" s="1">
        <v>126</v>
      </c>
      <c r="B128" s="40" t="s">
        <v>139</v>
      </c>
      <c r="C128" s="37">
        <f t="shared" si="1"/>
        <v>1762</v>
      </c>
      <c r="D128" s="28">
        <v>230</v>
      </c>
      <c r="E128" s="28">
        <v>520</v>
      </c>
      <c r="F128" s="28">
        <v>590</v>
      </c>
      <c r="G128" s="28">
        <v>257</v>
      </c>
      <c r="H128" s="28">
        <v>165</v>
      </c>
    </row>
    <row r="129" spans="1:8" x14ac:dyDescent="0.25">
      <c r="A129" s="1">
        <v>127</v>
      </c>
      <c r="B129" s="43" t="s">
        <v>110</v>
      </c>
      <c r="C129" s="37">
        <f t="shared" si="1"/>
        <v>1748</v>
      </c>
      <c r="D129" s="27">
        <v>240</v>
      </c>
      <c r="E129" s="27">
        <v>544</v>
      </c>
      <c r="F129" s="27">
        <v>620</v>
      </c>
      <c r="G129" s="27">
        <v>324</v>
      </c>
      <c r="H129" s="27">
        <v>20</v>
      </c>
    </row>
    <row r="130" spans="1:8" x14ac:dyDescent="0.25">
      <c r="A130" s="1">
        <v>128</v>
      </c>
      <c r="B130" s="43" t="s">
        <v>172</v>
      </c>
      <c r="C130" s="37">
        <f t="shared" si="1"/>
        <v>1739</v>
      </c>
      <c r="D130" s="27">
        <v>100</v>
      </c>
      <c r="E130" s="27">
        <v>299</v>
      </c>
      <c r="F130" s="27">
        <v>969</v>
      </c>
      <c r="G130" s="27">
        <v>301</v>
      </c>
      <c r="H130" s="27">
        <v>70</v>
      </c>
    </row>
    <row r="131" spans="1:8" x14ac:dyDescent="0.25">
      <c r="A131" s="1">
        <v>129</v>
      </c>
      <c r="B131" s="43" t="s">
        <v>89</v>
      </c>
      <c r="C131" s="37">
        <f t="shared" ref="C131:C194" si="2">D131+E131+F131+G131+H131</f>
        <v>1719</v>
      </c>
      <c r="D131" s="27">
        <v>145</v>
      </c>
      <c r="E131" s="27">
        <v>491</v>
      </c>
      <c r="F131" s="27">
        <v>590</v>
      </c>
      <c r="G131" s="27">
        <v>103</v>
      </c>
      <c r="H131" s="27">
        <v>390</v>
      </c>
    </row>
    <row r="132" spans="1:8" x14ac:dyDescent="0.25">
      <c r="A132" s="1">
        <v>130</v>
      </c>
      <c r="B132" s="43" t="s">
        <v>23</v>
      </c>
      <c r="C132" s="37">
        <f t="shared" si="2"/>
        <v>1714</v>
      </c>
      <c r="D132" s="27">
        <v>90</v>
      </c>
      <c r="E132" s="27">
        <v>540</v>
      </c>
      <c r="F132" s="27">
        <v>800</v>
      </c>
      <c r="G132" s="27">
        <v>239</v>
      </c>
      <c r="H132" s="27">
        <v>45</v>
      </c>
    </row>
    <row r="133" spans="1:8" x14ac:dyDescent="0.25">
      <c r="A133" s="1">
        <v>131</v>
      </c>
      <c r="B133" s="43" t="s">
        <v>156</v>
      </c>
      <c r="C133" s="37">
        <f t="shared" si="2"/>
        <v>1711</v>
      </c>
      <c r="D133" s="27">
        <v>180</v>
      </c>
      <c r="E133" s="27">
        <v>580</v>
      </c>
      <c r="F133" s="27">
        <v>740</v>
      </c>
      <c r="G133" s="27">
        <v>146</v>
      </c>
      <c r="H133" s="27">
        <v>65</v>
      </c>
    </row>
    <row r="134" spans="1:8" x14ac:dyDescent="0.25">
      <c r="A134" s="1">
        <v>132</v>
      </c>
      <c r="B134" s="43" t="s">
        <v>319</v>
      </c>
      <c r="C134" s="37">
        <f t="shared" si="2"/>
        <v>1710</v>
      </c>
      <c r="D134" s="27">
        <v>60</v>
      </c>
      <c r="E134" s="27">
        <v>617</v>
      </c>
      <c r="F134" s="27">
        <v>870</v>
      </c>
      <c r="G134" s="27">
        <v>93</v>
      </c>
      <c r="H134" s="27">
        <v>70</v>
      </c>
    </row>
    <row r="135" spans="1:8" x14ac:dyDescent="0.25">
      <c r="A135" s="1">
        <v>133</v>
      </c>
      <c r="B135" s="43" t="s">
        <v>0</v>
      </c>
      <c r="C135" s="37">
        <f t="shared" si="2"/>
        <v>1697</v>
      </c>
      <c r="D135" s="27">
        <v>100</v>
      </c>
      <c r="E135" s="27">
        <v>430</v>
      </c>
      <c r="F135" s="27">
        <v>620</v>
      </c>
      <c r="G135" s="27">
        <v>332</v>
      </c>
      <c r="H135" s="27">
        <v>215</v>
      </c>
    </row>
    <row r="136" spans="1:8" x14ac:dyDescent="0.25">
      <c r="A136" s="1">
        <v>134</v>
      </c>
      <c r="B136" s="43" t="s">
        <v>106</v>
      </c>
      <c r="C136" s="37">
        <f t="shared" si="2"/>
        <v>1692</v>
      </c>
      <c r="D136" s="27">
        <v>125</v>
      </c>
      <c r="E136" s="27">
        <v>340</v>
      </c>
      <c r="F136" s="27">
        <v>1000</v>
      </c>
      <c r="G136" s="27">
        <v>147</v>
      </c>
      <c r="H136" s="27">
        <v>80</v>
      </c>
    </row>
    <row r="137" spans="1:8" x14ac:dyDescent="0.25">
      <c r="A137" s="1">
        <v>135</v>
      </c>
      <c r="B137" s="43" t="s">
        <v>128</v>
      </c>
      <c r="C137" s="37">
        <f t="shared" si="2"/>
        <v>1682</v>
      </c>
      <c r="D137" s="27">
        <v>130</v>
      </c>
      <c r="E137" s="27">
        <v>380</v>
      </c>
      <c r="F137" s="27">
        <v>481</v>
      </c>
      <c r="G137" s="27">
        <v>431</v>
      </c>
      <c r="H137" s="27">
        <v>260</v>
      </c>
    </row>
    <row r="138" spans="1:8" x14ac:dyDescent="0.25">
      <c r="A138" s="1">
        <v>136</v>
      </c>
      <c r="B138" s="43" t="s">
        <v>78</v>
      </c>
      <c r="C138" s="37">
        <f t="shared" si="2"/>
        <v>1678</v>
      </c>
      <c r="D138" s="27">
        <v>110</v>
      </c>
      <c r="E138" s="27">
        <v>553</v>
      </c>
      <c r="F138" s="27">
        <v>601</v>
      </c>
      <c r="G138" s="27">
        <v>384</v>
      </c>
      <c r="H138" s="27">
        <v>30</v>
      </c>
    </row>
    <row r="139" spans="1:8" x14ac:dyDescent="0.25">
      <c r="A139" s="1">
        <v>137</v>
      </c>
      <c r="B139" s="40" t="s">
        <v>50</v>
      </c>
      <c r="C139" s="37">
        <f t="shared" si="2"/>
        <v>1677.2</v>
      </c>
      <c r="D139" s="28">
        <v>190</v>
      </c>
      <c r="E139" s="28">
        <v>340</v>
      </c>
      <c r="F139" s="28">
        <v>273</v>
      </c>
      <c r="G139" s="28">
        <v>814.2</v>
      </c>
      <c r="H139" s="28">
        <v>60</v>
      </c>
    </row>
    <row r="140" spans="1:8" x14ac:dyDescent="0.25">
      <c r="A140" s="1">
        <v>138</v>
      </c>
      <c r="B140" s="47" t="s">
        <v>98</v>
      </c>
      <c r="C140" s="37">
        <f t="shared" si="2"/>
        <v>1661</v>
      </c>
      <c r="D140" s="27">
        <v>100</v>
      </c>
      <c r="E140" s="27">
        <v>400</v>
      </c>
      <c r="F140" s="27">
        <v>603</v>
      </c>
      <c r="G140" s="27">
        <v>323</v>
      </c>
      <c r="H140" s="27">
        <v>235</v>
      </c>
    </row>
    <row r="141" spans="1:8" x14ac:dyDescent="0.25">
      <c r="A141" s="1">
        <v>139</v>
      </c>
      <c r="B141" s="43" t="s">
        <v>96</v>
      </c>
      <c r="C141" s="37">
        <f t="shared" si="2"/>
        <v>1657</v>
      </c>
      <c r="D141" s="27">
        <v>90</v>
      </c>
      <c r="E141" s="27">
        <v>500</v>
      </c>
      <c r="F141" s="27">
        <v>720</v>
      </c>
      <c r="G141" s="27">
        <v>287</v>
      </c>
      <c r="H141" s="27">
        <v>60</v>
      </c>
    </row>
    <row r="142" spans="1:8" x14ac:dyDescent="0.25">
      <c r="A142" s="1">
        <v>140</v>
      </c>
      <c r="B142" s="43" t="s">
        <v>302</v>
      </c>
      <c r="C142" s="37">
        <f t="shared" si="2"/>
        <v>1632</v>
      </c>
      <c r="D142" s="27">
        <v>200</v>
      </c>
      <c r="E142" s="27">
        <v>340</v>
      </c>
      <c r="F142" s="27">
        <v>810</v>
      </c>
      <c r="G142" s="27">
        <v>262</v>
      </c>
      <c r="H142" s="27">
        <v>20</v>
      </c>
    </row>
    <row r="143" spans="1:8" x14ac:dyDescent="0.25">
      <c r="A143" s="1">
        <v>141</v>
      </c>
      <c r="B143" s="43" t="s">
        <v>188</v>
      </c>
      <c r="C143" s="37">
        <f t="shared" si="2"/>
        <v>1630</v>
      </c>
      <c r="D143" s="27">
        <v>110</v>
      </c>
      <c r="E143" s="27">
        <v>656</v>
      </c>
      <c r="F143" s="27">
        <v>446</v>
      </c>
      <c r="G143" s="27">
        <v>318</v>
      </c>
      <c r="H143" s="27">
        <v>100</v>
      </c>
    </row>
    <row r="144" spans="1:8" x14ac:dyDescent="0.25">
      <c r="A144" s="1">
        <v>142</v>
      </c>
      <c r="B144" s="43" t="s">
        <v>52</v>
      </c>
      <c r="C144" s="37">
        <f t="shared" si="2"/>
        <v>1613</v>
      </c>
      <c r="D144" s="27">
        <v>110</v>
      </c>
      <c r="E144" s="27">
        <v>470</v>
      </c>
      <c r="F144" s="27">
        <v>400</v>
      </c>
      <c r="G144" s="27">
        <v>463</v>
      </c>
      <c r="H144" s="27">
        <v>170</v>
      </c>
    </row>
    <row r="145" spans="1:8" x14ac:dyDescent="0.25">
      <c r="A145" s="1">
        <v>143</v>
      </c>
      <c r="B145" s="43" t="s">
        <v>191</v>
      </c>
      <c r="C145" s="37">
        <f t="shared" si="2"/>
        <v>1606</v>
      </c>
      <c r="D145" s="27">
        <v>70</v>
      </c>
      <c r="E145" s="27">
        <v>920</v>
      </c>
      <c r="F145" s="27">
        <v>254</v>
      </c>
      <c r="G145" s="27">
        <v>305</v>
      </c>
      <c r="H145" s="27">
        <v>57</v>
      </c>
    </row>
    <row r="146" spans="1:8" x14ac:dyDescent="0.25">
      <c r="A146" s="1">
        <v>144</v>
      </c>
      <c r="B146" s="43" t="s">
        <v>334</v>
      </c>
      <c r="C146" s="37">
        <f t="shared" si="2"/>
        <v>1603</v>
      </c>
      <c r="D146" s="27">
        <v>70</v>
      </c>
      <c r="E146" s="27">
        <v>440</v>
      </c>
      <c r="F146" s="27">
        <v>1020</v>
      </c>
      <c r="G146" s="27">
        <v>33</v>
      </c>
      <c r="H146" s="27">
        <v>40</v>
      </c>
    </row>
    <row r="147" spans="1:8" x14ac:dyDescent="0.25">
      <c r="A147" s="1">
        <v>145</v>
      </c>
      <c r="B147" s="43" t="s">
        <v>60</v>
      </c>
      <c r="C147" s="37">
        <f t="shared" si="2"/>
        <v>1569</v>
      </c>
      <c r="D147" s="27">
        <v>80</v>
      </c>
      <c r="E147" s="27">
        <v>330</v>
      </c>
      <c r="F147" s="27">
        <v>830</v>
      </c>
      <c r="G147" s="27">
        <v>159</v>
      </c>
      <c r="H147" s="27">
        <v>170</v>
      </c>
    </row>
    <row r="148" spans="1:8" x14ac:dyDescent="0.25">
      <c r="A148" s="1">
        <v>146</v>
      </c>
      <c r="B148" s="43" t="s">
        <v>67</v>
      </c>
      <c r="C148" s="37">
        <f t="shared" si="2"/>
        <v>1567</v>
      </c>
      <c r="D148" s="27">
        <v>100</v>
      </c>
      <c r="E148" s="27">
        <v>370</v>
      </c>
      <c r="F148" s="27">
        <v>520</v>
      </c>
      <c r="G148" s="27">
        <v>317</v>
      </c>
      <c r="H148" s="27">
        <v>260</v>
      </c>
    </row>
    <row r="149" spans="1:8" x14ac:dyDescent="0.25">
      <c r="A149" s="1">
        <v>147</v>
      </c>
      <c r="B149" s="43" t="s">
        <v>152</v>
      </c>
      <c r="C149" s="37">
        <f t="shared" si="2"/>
        <v>1566</v>
      </c>
      <c r="D149" s="27">
        <v>120</v>
      </c>
      <c r="E149" s="27">
        <v>460</v>
      </c>
      <c r="F149" s="27">
        <v>430</v>
      </c>
      <c r="G149" s="27">
        <v>466</v>
      </c>
      <c r="H149" s="27">
        <v>90</v>
      </c>
    </row>
    <row r="150" spans="1:8" x14ac:dyDescent="0.25">
      <c r="A150" s="1">
        <v>148</v>
      </c>
      <c r="B150" s="43" t="s">
        <v>238</v>
      </c>
      <c r="C150" s="37">
        <f t="shared" si="2"/>
        <v>1560</v>
      </c>
      <c r="D150" s="27">
        <v>110</v>
      </c>
      <c r="E150" s="27">
        <v>520</v>
      </c>
      <c r="F150" s="27">
        <v>470</v>
      </c>
      <c r="G150" s="27">
        <v>440</v>
      </c>
      <c r="H150" s="27">
        <v>20</v>
      </c>
    </row>
    <row r="151" spans="1:8" x14ac:dyDescent="0.25">
      <c r="A151" s="1">
        <v>149</v>
      </c>
      <c r="B151" s="43" t="s">
        <v>150</v>
      </c>
      <c r="C151" s="37">
        <f t="shared" si="2"/>
        <v>1554</v>
      </c>
      <c r="D151" s="27">
        <v>240</v>
      </c>
      <c r="E151" s="27">
        <v>240</v>
      </c>
      <c r="F151" s="27">
        <v>373</v>
      </c>
      <c r="G151" s="27">
        <v>251</v>
      </c>
      <c r="H151" s="27">
        <v>450</v>
      </c>
    </row>
    <row r="152" spans="1:8" x14ac:dyDescent="0.25">
      <c r="A152" s="1">
        <v>150</v>
      </c>
      <c r="B152" s="43" t="s">
        <v>84</v>
      </c>
      <c r="C152" s="37">
        <f t="shared" si="2"/>
        <v>1552</v>
      </c>
      <c r="D152" s="27">
        <v>100</v>
      </c>
      <c r="E152" s="27">
        <v>808</v>
      </c>
      <c r="F152" s="27">
        <v>180</v>
      </c>
      <c r="G152" s="27">
        <v>424</v>
      </c>
      <c r="H152" s="27">
        <v>40</v>
      </c>
    </row>
    <row r="153" spans="1:8" x14ac:dyDescent="0.25">
      <c r="A153" s="1">
        <v>151</v>
      </c>
      <c r="B153" s="43" t="s">
        <v>174</v>
      </c>
      <c r="C153" s="37">
        <f t="shared" si="2"/>
        <v>1544</v>
      </c>
      <c r="D153" s="27">
        <v>130</v>
      </c>
      <c r="E153" s="27">
        <v>690</v>
      </c>
      <c r="F153" s="27">
        <v>450</v>
      </c>
      <c r="G153" s="27">
        <v>164</v>
      </c>
      <c r="H153" s="27">
        <v>110</v>
      </c>
    </row>
    <row r="154" spans="1:8" x14ac:dyDescent="0.25">
      <c r="A154" s="1">
        <v>152</v>
      </c>
      <c r="B154" s="43" t="s">
        <v>107</v>
      </c>
      <c r="C154" s="37">
        <f t="shared" si="2"/>
        <v>1533</v>
      </c>
      <c r="D154" s="27">
        <v>130</v>
      </c>
      <c r="E154" s="27">
        <v>410</v>
      </c>
      <c r="F154" s="27">
        <v>410</v>
      </c>
      <c r="G154" s="27">
        <v>443</v>
      </c>
      <c r="H154" s="27">
        <v>140</v>
      </c>
    </row>
    <row r="155" spans="1:8" x14ac:dyDescent="0.25">
      <c r="A155" s="1">
        <v>153</v>
      </c>
      <c r="B155" s="43" t="s">
        <v>48</v>
      </c>
      <c r="C155" s="37">
        <f t="shared" si="2"/>
        <v>1520</v>
      </c>
      <c r="D155" s="27">
        <v>190</v>
      </c>
      <c r="E155" s="27">
        <v>420</v>
      </c>
      <c r="F155" s="27">
        <v>160</v>
      </c>
      <c r="G155" s="27">
        <v>325</v>
      </c>
      <c r="H155" s="27">
        <v>425</v>
      </c>
    </row>
    <row r="156" spans="1:8" x14ac:dyDescent="0.25">
      <c r="A156" s="1">
        <v>154</v>
      </c>
      <c r="B156" s="43" t="s">
        <v>317</v>
      </c>
      <c r="C156" s="37">
        <f t="shared" si="2"/>
        <v>1509</v>
      </c>
      <c r="D156" s="27">
        <v>190</v>
      </c>
      <c r="E156" s="27">
        <v>300</v>
      </c>
      <c r="F156" s="27">
        <v>705</v>
      </c>
      <c r="G156" s="27">
        <v>304</v>
      </c>
      <c r="H156" s="27">
        <v>10</v>
      </c>
    </row>
    <row r="157" spans="1:8" x14ac:dyDescent="0.25">
      <c r="A157" s="1">
        <v>155</v>
      </c>
      <c r="B157" s="43" t="s">
        <v>13</v>
      </c>
      <c r="C157" s="37">
        <f t="shared" si="2"/>
        <v>1502</v>
      </c>
      <c r="D157" s="27">
        <v>100</v>
      </c>
      <c r="E157" s="27">
        <v>480</v>
      </c>
      <c r="F157" s="27">
        <v>400</v>
      </c>
      <c r="G157" s="27">
        <v>335</v>
      </c>
      <c r="H157" s="27">
        <v>187</v>
      </c>
    </row>
    <row r="158" spans="1:8" x14ac:dyDescent="0.25">
      <c r="A158" s="1">
        <v>156</v>
      </c>
      <c r="B158" s="43" t="s">
        <v>142</v>
      </c>
      <c r="C158" s="37">
        <f t="shared" si="2"/>
        <v>1490</v>
      </c>
      <c r="D158" s="27">
        <v>110</v>
      </c>
      <c r="E158" s="27">
        <v>370</v>
      </c>
      <c r="F158" s="27">
        <v>526</v>
      </c>
      <c r="G158" s="27">
        <v>324</v>
      </c>
      <c r="H158" s="27">
        <v>160</v>
      </c>
    </row>
    <row r="159" spans="1:8" x14ac:dyDescent="0.25">
      <c r="A159" s="1">
        <v>157</v>
      </c>
      <c r="B159" s="43" t="s">
        <v>43</v>
      </c>
      <c r="C159" s="37">
        <f t="shared" si="2"/>
        <v>1479</v>
      </c>
      <c r="D159" s="27">
        <v>100</v>
      </c>
      <c r="E159" s="27">
        <v>630</v>
      </c>
      <c r="F159" s="27">
        <v>550</v>
      </c>
      <c r="G159" s="27">
        <v>149</v>
      </c>
      <c r="H159" s="27">
        <v>50</v>
      </c>
    </row>
    <row r="160" spans="1:8" x14ac:dyDescent="0.25">
      <c r="A160" s="1">
        <v>158</v>
      </c>
      <c r="B160" s="43" t="s">
        <v>213</v>
      </c>
      <c r="C160" s="37">
        <f t="shared" si="2"/>
        <v>1473</v>
      </c>
      <c r="D160" s="27">
        <v>60</v>
      </c>
      <c r="E160" s="27">
        <v>424</v>
      </c>
      <c r="F160" s="27">
        <v>521</v>
      </c>
      <c r="G160" s="27">
        <v>198</v>
      </c>
      <c r="H160" s="27">
        <v>270</v>
      </c>
    </row>
    <row r="161" spans="1:8" x14ac:dyDescent="0.25">
      <c r="A161" s="1">
        <v>159</v>
      </c>
      <c r="B161" s="43" t="s">
        <v>218</v>
      </c>
      <c r="C161" s="37">
        <f t="shared" si="2"/>
        <v>1470</v>
      </c>
      <c r="D161" s="27">
        <v>100</v>
      </c>
      <c r="E161" s="27">
        <v>300</v>
      </c>
      <c r="F161" s="27">
        <v>160</v>
      </c>
      <c r="G161" s="27">
        <v>728</v>
      </c>
      <c r="H161" s="27">
        <v>182</v>
      </c>
    </row>
    <row r="162" spans="1:8" x14ac:dyDescent="0.25">
      <c r="A162" s="1">
        <v>160</v>
      </c>
      <c r="B162" s="43" t="s">
        <v>259</v>
      </c>
      <c r="C162" s="37">
        <f t="shared" si="2"/>
        <v>1446</v>
      </c>
      <c r="D162" s="27">
        <v>60</v>
      </c>
      <c r="E162" s="27">
        <v>490</v>
      </c>
      <c r="F162" s="27">
        <v>717</v>
      </c>
      <c r="G162" s="27">
        <v>157</v>
      </c>
      <c r="H162" s="27">
        <v>22</v>
      </c>
    </row>
    <row r="163" spans="1:8" x14ac:dyDescent="0.25">
      <c r="A163" s="1">
        <v>161</v>
      </c>
      <c r="B163" s="43" t="s">
        <v>151</v>
      </c>
      <c r="C163" s="37">
        <f t="shared" si="2"/>
        <v>1446</v>
      </c>
      <c r="D163" s="27">
        <v>10</v>
      </c>
      <c r="E163" s="27">
        <v>310</v>
      </c>
      <c r="F163" s="27">
        <v>936</v>
      </c>
      <c r="G163" s="27">
        <v>160</v>
      </c>
      <c r="H163" s="27">
        <v>30</v>
      </c>
    </row>
    <row r="164" spans="1:8" x14ac:dyDescent="0.25">
      <c r="A164" s="1">
        <v>162</v>
      </c>
      <c r="B164" s="43" t="s">
        <v>225</v>
      </c>
      <c r="C164" s="37">
        <f t="shared" si="2"/>
        <v>1442</v>
      </c>
      <c r="D164" s="27">
        <v>5</v>
      </c>
      <c r="E164" s="27">
        <v>510</v>
      </c>
      <c r="F164" s="27">
        <v>820</v>
      </c>
      <c r="G164" s="27">
        <v>55</v>
      </c>
      <c r="H164" s="27">
        <v>52</v>
      </c>
    </row>
    <row r="165" spans="1:8" x14ac:dyDescent="0.25">
      <c r="A165" s="1">
        <v>163</v>
      </c>
      <c r="B165" s="43" t="s">
        <v>154</v>
      </c>
      <c r="C165" s="37">
        <f t="shared" si="2"/>
        <v>1429</v>
      </c>
      <c r="D165" s="27">
        <v>70</v>
      </c>
      <c r="E165" s="27">
        <v>480</v>
      </c>
      <c r="F165" s="27">
        <v>375</v>
      </c>
      <c r="G165" s="27">
        <v>459</v>
      </c>
      <c r="H165" s="27">
        <v>45</v>
      </c>
    </row>
    <row r="166" spans="1:8" x14ac:dyDescent="0.25">
      <c r="A166" s="1">
        <v>164</v>
      </c>
      <c r="B166" s="43" t="s">
        <v>254</v>
      </c>
      <c r="C166" s="37">
        <f t="shared" si="2"/>
        <v>1417</v>
      </c>
      <c r="D166" s="27">
        <v>190</v>
      </c>
      <c r="E166" s="27">
        <v>190</v>
      </c>
      <c r="F166" s="27">
        <v>47</v>
      </c>
      <c r="G166" s="27">
        <v>935</v>
      </c>
      <c r="H166" s="27">
        <v>55</v>
      </c>
    </row>
    <row r="167" spans="1:8" x14ac:dyDescent="0.25">
      <c r="A167" s="1">
        <v>165</v>
      </c>
      <c r="B167" s="43" t="s">
        <v>192</v>
      </c>
      <c r="C167" s="37">
        <f t="shared" si="2"/>
        <v>1417</v>
      </c>
      <c r="D167" s="27">
        <v>190</v>
      </c>
      <c r="E167" s="27">
        <v>300</v>
      </c>
      <c r="F167" s="27">
        <v>430</v>
      </c>
      <c r="G167" s="27">
        <v>467</v>
      </c>
      <c r="H167" s="27">
        <v>30</v>
      </c>
    </row>
    <row r="168" spans="1:8" x14ac:dyDescent="0.25">
      <c r="A168" s="1">
        <v>166</v>
      </c>
      <c r="B168" s="43" t="s">
        <v>278</v>
      </c>
      <c r="C168" s="37">
        <f t="shared" si="2"/>
        <v>1410</v>
      </c>
      <c r="D168" s="27">
        <v>95</v>
      </c>
      <c r="E168" s="27">
        <v>428</v>
      </c>
      <c r="F168" s="27">
        <v>435</v>
      </c>
      <c r="G168" s="27">
        <v>352</v>
      </c>
      <c r="H168" s="27">
        <v>100</v>
      </c>
    </row>
    <row r="169" spans="1:8" x14ac:dyDescent="0.25">
      <c r="A169" s="1">
        <v>167</v>
      </c>
      <c r="B169" s="43" t="s">
        <v>117</v>
      </c>
      <c r="C169" s="37">
        <f t="shared" si="2"/>
        <v>1405</v>
      </c>
      <c r="D169" s="27">
        <v>130</v>
      </c>
      <c r="E169" s="27">
        <v>400</v>
      </c>
      <c r="F169" s="27">
        <v>475</v>
      </c>
      <c r="G169" s="27">
        <v>227</v>
      </c>
      <c r="H169" s="27">
        <v>173</v>
      </c>
    </row>
    <row r="170" spans="1:8" x14ac:dyDescent="0.25">
      <c r="A170" s="1">
        <v>168</v>
      </c>
      <c r="B170" s="43" t="s">
        <v>41</v>
      </c>
      <c r="C170" s="37">
        <f t="shared" si="2"/>
        <v>1399</v>
      </c>
      <c r="D170" s="27">
        <v>125</v>
      </c>
      <c r="E170" s="27">
        <v>180</v>
      </c>
      <c r="F170" s="27">
        <v>600</v>
      </c>
      <c r="G170" s="27">
        <v>226</v>
      </c>
      <c r="H170" s="27">
        <v>268</v>
      </c>
    </row>
    <row r="171" spans="1:8" x14ac:dyDescent="0.25">
      <c r="A171" s="1">
        <v>169</v>
      </c>
      <c r="B171" s="43" t="s">
        <v>21</v>
      </c>
      <c r="C171" s="37">
        <f t="shared" si="2"/>
        <v>1396</v>
      </c>
      <c r="D171" s="27">
        <v>100</v>
      </c>
      <c r="E171" s="27">
        <v>350</v>
      </c>
      <c r="F171" s="27">
        <v>570</v>
      </c>
      <c r="G171" s="27">
        <v>136</v>
      </c>
      <c r="H171" s="27">
        <v>240</v>
      </c>
    </row>
    <row r="172" spans="1:8" x14ac:dyDescent="0.25">
      <c r="A172" s="1">
        <v>170</v>
      </c>
      <c r="B172" s="43" t="s">
        <v>179</v>
      </c>
      <c r="C172" s="37">
        <f t="shared" si="2"/>
        <v>1369</v>
      </c>
      <c r="D172" s="27">
        <v>130</v>
      </c>
      <c r="E172" s="27">
        <v>357</v>
      </c>
      <c r="F172" s="27">
        <v>505</v>
      </c>
      <c r="G172" s="27">
        <v>267</v>
      </c>
      <c r="H172" s="27">
        <v>110</v>
      </c>
    </row>
    <row r="173" spans="1:8" x14ac:dyDescent="0.25">
      <c r="A173" s="1">
        <v>171</v>
      </c>
      <c r="B173" s="43" t="s">
        <v>8</v>
      </c>
      <c r="C173" s="37">
        <f t="shared" si="2"/>
        <v>1350</v>
      </c>
      <c r="D173" s="27">
        <v>100</v>
      </c>
      <c r="E173" s="27">
        <v>470</v>
      </c>
      <c r="F173" s="27">
        <v>531</v>
      </c>
      <c r="G173" s="27">
        <v>178</v>
      </c>
      <c r="H173" s="27">
        <v>71</v>
      </c>
    </row>
    <row r="174" spans="1:8" x14ac:dyDescent="0.25">
      <c r="A174" s="1">
        <v>172</v>
      </c>
      <c r="B174" s="43" t="s">
        <v>224</v>
      </c>
      <c r="C174" s="37">
        <f t="shared" si="2"/>
        <v>1347</v>
      </c>
      <c r="D174" s="27">
        <v>5</v>
      </c>
      <c r="E174" s="27">
        <v>420</v>
      </c>
      <c r="F174" s="27">
        <v>795</v>
      </c>
      <c r="G174" s="27">
        <v>55</v>
      </c>
      <c r="H174" s="27">
        <v>72</v>
      </c>
    </row>
    <row r="175" spans="1:8" x14ac:dyDescent="0.25">
      <c r="A175" s="1">
        <v>173</v>
      </c>
      <c r="B175" s="43" t="s">
        <v>87</v>
      </c>
      <c r="C175" s="37">
        <f t="shared" si="2"/>
        <v>1337</v>
      </c>
      <c r="D175" s="27">
        <v>100</v>
      </c>
      <c r="E175" s="27">
        <v>334</v>
      </c>
      <c r="F175" s="27">
        <v>570</v>
      </c>
      <c r="G175" s="27">
        <v>233</v>
      </c>
      <c r="H175" s="27">
        <v>100</v>
      </c>
    </row>
    <row r="176" spans="1:8" x14ac:dyDescent="0.25">
      <c r="A176" s="1">
        <v>174</v>
      </c>
      <c r="B176" s="43" t="s">
        <v>49</v>
      </c>
      <c r="C176" s="37">
        <f t="shared" si="2"/>
        <v>1333</v>
      </c>
      <c r="D176" s="27">
        <v>100</v>
      </c>
      <c r="E176" s="27">
        <v>360</v>
      </c>
      <c r="F176" s="27">
        <v>341</v>
      </c>
      <c r="G176" s="27">
        <v>452</v>
      </c>
      <c r="H176" s="27">
        <v>80</v>
      </c>
    </row>
    <row r="177" spans="1:8" x14ac:dyDescent="0.25">
      <c r="A177" s="1">
        <v>175</v>
      </c>
      <c r="B177" s="43" t="s">
        <v>333</v>
      </c>
      <c r="C177" s="37">
        <f t="shared" si="2"/>
        <v>1327</v>
      </c>
      <c r="D177" s="27">
        <v>70</v>
      </c>
      <c r="E177" s="27">
        <v>420</v>
      </c>
      <c r="F177" s="27">
        <v>650</v>
      </c>
      <c r="G177" s="27">
        <v>147</v>
      </c>
      <c r="H177" s="27">
        <v>40</v>
      </c>
    </row>
    <row r="178" spans="1:8" x14ac:dyDescent="0.25">
      <c r="A178" s="1">
        <v>176</v>
      </c>
      <c r="B178" s="43" t="s">
        <v>157</v>
      </c>
      <c r="C178" s="37">
        <f t="shared" si="2"/>
        <v>1320</v>
      </c>
      <c r="D178" s="27">
        <v>110</v>
      </c>
      <c r="E178" s="27">
        <v>230</v>
      </c>
      <c r="F178" s="27">
        <v>200</v>
      </c>
      <c r="G178" s="27">
        <v>750</v>
      </c>
      <c r="H178" s="27">
        <v>30</v>
      </c>
    </row>
    <row r="179" spans="1:8" x14ac:dyDescent="0.25">
      <c r="A179" s="1">
        <v>177</v>
      </c>
      <c r="B179" s="43" t="s">
        <v>17</v>
      </c>
      <c r="C179" s="37">
        <f t="shared" si="2"/>
        <v>1313</v>
      </c>
      <c r="D179" s="27">
        <v>100</v>
      </c>
      <c r="E179" s="27">
        <v>510</v>
      </c>
      <c r="F179" s="27">
        <v>510</v>
      </c>
      <c r="G179" s="27">
        <v>113</v>
      </c>
      <c r="H179" s="27">
        <v>80</v>
      </c>
    </row>
    <row r="180" spans="1:8" x14ac:dyDescent="0.25">
      <c r="A180" s="1">
        <v>178</v>
      </c>
      <c r="B180" s="43" t="s">
        <v>312</v>
      </c>
      <c r="C180" s="37">
        <f t="shared" si="2"/>
        <v>1304</v>
      </c>
      <c r="D180" s="27">
        <v>100</v>
      </c>
      <c r="E180" s="27">
        <v>310</v>
      </c>
      <c r="F180" s="27">
        <v>700</v>
      </c>
      <c r="G180" s="27">
        <v>190</v>
      </c>
      <c r="H180" s="27">
        <v>4</v>
      </c>
    </row>
    <row r="181" spans="1:8" x14ac:dyDescent="0.25">
      <c r="A181" s="1">
        <v>179</v>
      </c>
      <c r="B181" s="43" t="s">
        <v>187</v>
      </c>
      <c r="C181" s="37">
        <f t="shared" si="2"/>
        <v>1297</v>
      </c>
      <c r="D181" s="27">
        <v>190</v>
      </c>
      <c r="E181" s="27">
        <v>340</v>
      </c>
      <c r="F181" s="27">
        <v>400</v>
      </c>
      <c r="G181" s="27">
        <v>347</v>
      </c>
      <c r="H181" s="27">
        <v>20</v>
      </c>
    </row>
    <row r="182" spans="1:8" x14ac:dyDescent="0.25">
      <c r="A182" s="1">
        <v>180</v>
      </c>
      <c r="B182" s="68" t="s">
        <v>125</v>
      </c>
      <c r="C182" s="37">
        <f t="shared" si="2"/>
        <v>1270</v>
      </c>
      <c r="D182" s="27">
        <v>110</v>
      </c>
      <c r="E182" s="27">
        <v>320</v>
      </c>
      <c r="F182" s="27">
        <v>330</v>
      </c>
      <c r="G182" s="27">
        <v>435</v>
      </c>
      <c r="H182" s="27">
        <v>75</v>
      </c>
    </row>
    <row r="183" spans="1:8" x14ac:dyDescent="0.25">
      <c r="A183" s="1">
        <v>181</v>
      </c>
      <c r="B183" s="43" t="s">
        <v>93</v>
      </c>
      <c r="C183" s="37">
        <f t="shared" si="2"/>
        <v>1255</v>
      </c>
      <c r="D183" s="27">
        <v>105</v>
      </c>
      <c r="E183" s="27">
        <v>420</v>
      </c>
      <c r="F183" s="27">
        <v>570</v>
      </c>
      <c r="G183" s="27">
        <v>120</v>
      </c>
      <c r="H183" s="27">
        <v>40</v>
      </c>
    </row>
    <row r="184" spans="1:8" x14ac:dyDescent="0.25">
      <c r="A184" s="1">
        <v>182</v>
      </c>
      <c r="B184" s="43" t="s">
        <v>18</v>
      </c>
      <c r="C184" s="37">
        <f t="shared" si="2"/>
        <v>1254</v>
      </c>
      <c r="D184" s="27">
        <v>150</v>
      </c>
      <c r="E184" s="27">
        <v>260</v>
      </c>
      <c r="F184" s="27">
        <v>625</v>
      </c>
      <c r="G184" s="27">
        <v>169</v>
      </c>
      <c r="H184" s="27">
        <v>50</v>
      </c>
    </row>
    <row r="185" spans="1:8" x14ac:dyDescent="0.25">
      <c r="A185" s="1">
        <v>183</v>
      </c>
      <c r="B185" s="43" t="s">
        <v>120</v>
      </c>
      <c r="C185" s="37">
        <f t="shared" si="2"/>
        <v>1246</v>
      </c>
      <c r="D185" s="27">
        <v>80</v>
      </c>
      <c r="E185" s="27">
        <v>420</v>
      </c>
      <c r="F185" s="27">
        <v>605</v>
      </c>
      <c r="G185" s="27">
        <v>99</v>
      </c>
      <c r="H185" s="27">
        <v>42</v>
      </c>
    </row>
    <row r="186" spans="1:8" x14ac:dyDescent="0.25">
      <c r="A186" s="1">
        <v>184</v>
      </c>
      <c r="B186" s="68" t="s">
        <v>273</v>
      </c>
      <c r="C186" s="37">
        <f t="shared" si="2"/>
        <v>1236</v>
      </c>
      <c r="D186" s="27">
        <v>100</v>
      </c>
      <c r="E186" s="27">
        <v>690</v>
      </c>
      <c r="F186" s="27">
        <v>280</v>
      </c>
      <c r="G186" s="27">
        <v>126</v>
      </c>
      <c r="H186" s="27">
        <v>40</v>
      </c>
    </row>
    <row r="187" spans="1:8" x14ac:dyDescent="0.25">
      <c r="A187" s="1">
        <v>185</v>
      </c>
      <c r="B187" s="68" t="s">
        <v>310</v>
      </c>
      <c r="C187" s="37">
        <f t="shared" si="2"/>
        <v>1229.5</v>
      </c>
      <c r="D187" s="27">
        <v>100</v>
      </c>
      <c r="E187" s="27">
        <v>350</v>
      </c>
      <c r="F187" s="27">
        <v>450</v>
      </c>
      <c r="G187" s="27">
        <v>214.5</v>
      </c>
      <c r="H187" s="27">
        <v>115</v>
      </c>
    </row>
    <row r="188" spans="1:8" x14ac:dyDescent="0.25">
      <c r="A188" s="1">
        <v>186</v>
      </c>
      <c r="B188" s="43" t="s">
        <v>340</v>
      </c>
      <c r="C188" s="37">
        <f t="shared" si="2"/>
        <v>1223</v>
      </c>
      <c r="D188" s="27">
        <v>100</v>
      </c>
      <c r="E188" s="27">
        <v>390</v>
      </c>
      <c r="F188" s="27">
        <v>550</v>
      </c>
      <c r="G188" s="27">
        <v>143</v>
      </c>
      <c r="H188" s="27">
        <v>40</v>
      </c>
    </row>
    <row r="189" spans="1:8" x14ac:dyDescent="0.25">
      <c r="A189" s="1">
        <v>187</v>
      </c>
      <c r="B189" s="43" t="s">
        <v>253</v>
      </c>
      <c r="C189" s="37">
        <f t="shared" si="2"/>
        <v>1220</v>
      </c>
      <c r="D189" s="27">
        <v>170</v>
      </c>
      <c r="E189" s="27">
        <v>180</v>
      </c>
      <c r="F189" s="27">
        <v>70</v>
      </c>
      <c r="G189" s="27">
        <v>745</v>
      </c>
      <c r="H189" s="27">
        <v>55</v>
      </c>
    </row>
    <row r="190" spans="1:8" x14ac:dyDescent="0.25">
      <c r="A190" s="1">
        <v>188</v>
      </c>
      <c r="B190" s="43" t="s">
        <v>169</v>
      </c>
      <c r="C190" s="37">
        <f t="shared" si="2"/>
        <v>1220</v>
      </c>
      <c r="D190" s="27">
        <v>110</v>
      </c>
      <c r="E190" s="27">
        <v>450</v>
      </c>
      <c r="F190" s="27">
        <v>450</v>
      </c>
      <c r="G190" s="27">
        <v>170</v>
      </c>
      <c r="H190" s="27">
        <v>40</v>
      </c>
    </row>
    <row r="191" spans="1:8" x14ac:dyDescent="0.25">
      <c r="A191" s="1">
        <v>189</v>
      </c>
      <c r="B191" s="43" t="s">
        <v>119</v>
      </c>
      <c r="C191" s="37">
        <f t="shared" si="2"/>
        <v>1216</v>
      </c>
      <c r="D191" s="27">
        <v>120</v>
      </c>
      <c r="E191" s="27">
        <v>390</v>
      </c>
      <c r="F191" s="27">
        <v>446</v>
      </c>
      <c r="G191" s="27">
        <v>203</v>
      </c>
      <c r="H191" s="27">
        <v>57</v>
      </c>
    </row>
    <row r="192" spans="1:8" ht="15.75" thickBot="1" x14ac:dyDescent="0.3">
      <c r="A192" s="1">
        <v>190</v>
      </c>
      <c r="B192" s="67" t="s">
        <v>166</v>
      </c>
      <c r="C192" s="37">
        <f t="shared" si="2"/>
        <v>1201</v>
      </c>
      <c r="D192" s="27">
        <v>115</v>
      </c>
      <c r="E192" s="27">
        <v>490</v>
      </c>
      <c r="F192" s="27">
        <v>260</v>
      </c>
      <c r="G192" s="27">
        <v>276</v>
      </c>
      <c r="H192" s="27">
        <v>60</v>
      </c>
    </row>
    <row r="193" spans="1:8" x14ac:dyDescent="0.25">
      <c r="A193" s="1">
        <v>191</v>
      </c>
      <c r="B193" s="43" t="s">
        <v>19</v>
      </c>
      <c r="C193" s="37">
        <f t="shared" si="2"/>
        <v>1198</v>
      </c>
      <c r="D193" s="27">
        <v>70</v>
      </c>
      <c r="E193" s="27">
        <v>490</v>
      </c>
      <c r="F193" s="27">
        <v>470</v>
      </c>
      <c r="G193" s="27">
        <v>153</v>
      </c>
      <c r="H193" s="27">
        <v>15</v>
      </c>
    </row>
    <row r="194" spans="1:8" x14ac:dyDescent="0.25">
      <c r="A194" s="1">
        <v>192</v>
      </c>
      <c r="B194" s="43" t="s">
        <v>94</v>
      </c>
      <c r="C194" s="37">
        <f t="shared" si="2"/>
        <v>1179</v>
      </c>
      <c r="D194" s="27">
        <v>125</v>
      </c>
      <c r="E194" s="27">
        <v>439</v>
      </c>
      <c r="F194" s="27">
        <v>340</v>
      </c>
      <c r="G194" s="27">
        <v>255</v>
      </c>
      <c r="H194" s="27">
        <v>20</v>
      </c>
    </row>
    <row r="195" spans="1:8" x14ac:dyDescent="0.25">
      <c r="A195" s="1">
        <v>193</v>
      </c>
      <c r="B195" s="43" t="s">
        <v>338</v>
      </c>
      <c r="C195" s="37">
        <f t="shared" ref="C195:C258" si="3">D195+E195+F195+G195+H195</f>
        <v>1173</v>
      </c>
      <c r="D195" s="27">
        <v>70</v>
      </c>
      <c r="E195" s="27">
        <v>310</v>
      </c>
      <c r="F195" s="27">
        <v>530</v>
      </c>
      <c r="G195" s="27">
        <v>241</v>
      </c>
      <c r="H195" s="27">
        <v>22</v>
      </c>
    </row>
    <row r="196" spans="1:8" x14ac:dyDescent="0.25">
      <c r="A196" s="1">
        <v>194</v>
      </c>
      <c r="B196" s="43" t="s">
        <v>46</v>
      </c>
      <c r="C196" s="37">
        <f t="shared" si="3"/>
        <v>1170</v>
      </c>
      <c r="D196" s="27">
        <v>60</v>
      </c>
      <c r="E196" s="27">
        <v>360</v>
      </c>
      <c r="F196" s="27">
        <v>610</v>
      </c>
      <c r="G196" s="27">
        <v>88</v>
      </c>
      <c r="H196" s="27">
        <v>52</v>
      </c>
    </row>
    <row r="197" spans="1:8" x14ac:dyDescent="0.25">
      <c r="A197" s="1">
        <v>195</v>
      </c>
      <c r="B197" s="43" t="s">
        <v>132</v>
      </c>
      <c r="C197" s="37">
        <f t="shared" si="3"/>
        <v>1164</v>
      </c>
      <c r="D197" s="27">
        <v>60</v>
      </c>
      <c r="E197" s="27">
        <v>290</v>
      </c>
      <c r="F197" s="27">
        <v>272</v>
      </c>
      <c r="G197" s="27">
        <v>507</v>
      </c>
      <c r="H197" s="27">
        <v>35</v>
      </c>
    </row>
    <row r="198" spans="1:8" x14ac:dyDescent="0.25">
      <c r="A198" s="1">
        <v>196</v>
      </c>
      <c r="B198" s="43" t="s">
        <v>216</v>
      </c>
      <c r="C198" s="37">
        <f t="shared" si="3"/>
        <v>1163</v>
      </c>
      <c r="D198" s="27">
        <v>100</v>
      </c>
      <c r="E198" s="27">
        <v>100</v>
      </c>
      <c r="F198" s="27">
        <v>910</v>
      </c>
      <c r="G198" s="27">
        <v>53</v>
      </c>
      <c r="H198" s="27">
        <v>0</v>
      </c>
    </row>
    <row r="199" spans="1:8" x14ac:dyDescent="0.25">
      <c r="A199" s="1">
        <v>197</v>
      </c>
      <c r="B199" s="69" t="s">
        <v>368</v>
      </c>
      <c r="C199" s="96">
        <f t="shared" si="3"/>
        <v>1158</v>
      </c>
      <c r="D199" s="97">
        <v>55</v>
      </c>
      <c r="E199" s="97">
        <v>310</v>
      </c>
      <c r="F199" s="97">
        <v>555</v>
      </c>
      <c r="G199" s="97">
        <v>218</v>
      </c>
      <c r="H199" s="97">
        <v>20</v>
      </c>
    </row>
    <row r="200" spans="1:8" x14ac:dyDescent="0.25">
      <c r="A200" s="1">
        <v>198</v>
      </c>
      <c r="B200" s="43" t="s">
        <v>118</v>
      </c>
      <c r="C200" s="28">
        <f t="shared" si="3"/>
        <v>1154</v>
      </c>
      <c r="D200" s="27">
        <v>70</v>
      </c>
      <c r="E200" s="27">
        <v>565</v>
      </c>
      <c r="F200" s="27">
        <v>365</v>
      </c>
      <c r="G200" s="27">
        <v>122</v>
      </c>
      <c r="H200" s="27">
        <v>32</v>
      </c>
    </row>
    <row r="201" spans="1:8" x14ac:dyDescent="0.25">
      <c r="A201" s="1">
        <v>199</v>
      </c>
      <c r="B201" s="43" t="s">
        <v>305</v>
      </c>
      <c r="C201" s="28">
        <f t="shared" si="3"/>
        <v>1150</v>
      </c>
      <c r="D201" s="27">
        <v>100</v>
      </c>
      <c r="E201" s="27">
        <v>519</v>
      </c>
      <c r="F201" s="27">
        <v>370</v>
      </c>
      <c r="G201" s="27">
        <v>141</v>
      </c>
      <c r="H201" s="27">
        <v>20</v>
      </c>
    </row>
    <row r="202" spans="1:8" x14ac:dyDescent="0.25">
      <c r="A202" s="1">
        <v>200</v>
      </c>
      <c r="B202" s="43" t="s">
        <v>158</v>
      </c>
      <c r="C202" s="37">
        <f t="shared" si="3"/>
        <v>1148</v>
      </c>
      <c r="D202" s="27">
        <v>165</v>
      </c>
      <c r="E202" s="27">
        <v>290</v>
      </c>
      <c r="F202" s="27">
        <v>270</v>
      </c>
      <c r="G202" s="27">
        <v>403</v>
      </c>
      <c r="H202" s="27">
        <v>20</v>
      </c>
    </row>
    <row r="203" spans="1:8" x14ac:dyDescent="0.25">
      <c r="A203" s="1">
        <v>201</v>
      </c>
      <c r="B203" s="43" t="s">
        <v>127</v>
      </c>
      <c r="C203" s="37">
        <f t="shared" si="3"/>
        <v>1139</v>
      </c>
      <c r="D203" s="27">
        <v>100</v>
      </c>
      <c r="E203" s="27">
        <v>310</v>
      </c>
      <c r="F203" s="27">
        <v>369</v>
      </c>
      <c r="G203" s="27">
        <v>300</v>
      </c>
      <c r="H203" s="27">
        <v>60</v>
      </c>
    </row>
    <row r="204" spans="1:8" x14ac:dyDescent="0.25">
      <c r="A204" s="1">
        <v>202</v>
      </c>
      <c r="B204" s="43" t="s">
        <v>171</v>
      </c>
      <c r="C204" s="37">
        <f t="shared" si="3"/>
        <v>1121</v>
      </c>
      <c r="D204" s="27">
        <v>100</v>
      </c>
      <c r="E204" s="27">
        <v>325</v>
      </c>
      <c r="F204" s="27">
        <v>320</v>
      </c>
      <c r="G204" s="27">
        <v>336</v>
      </c>
      <c r="H204" s="27">
        <v>40</v>
      </c>
    </row>
    <row r="205" spans="1:8" ht="15.75" thickBot="1" x14ac:dyDescent="0.3">
      <c r="A205" s="1">
        <v>203</v>
      </c>
      <c r="B205" s="67" t="s">
        <v>165</v>
      </c>
      <c r="C205" s="37">
        <f t="shared" si="3"/>
        <v>1118</v>
      </c>
      <c r="D205" s="27">
        <v>60</v>
      </c>
      <c r="E205" s="27">
        <v>270</v>
      </c>
      <c r="F205" s="27">
        <v>560</v>
      </c>
      <c r="G205" s="27">
        <v>198</v>
      </c>
      <c r="H205" s="27">
        <v>30</v>
      </c>
    </row>
    <row r="206" spans="1:8" x14ac:dyDescent="0.25">
      <c r="A206" s="1">
        <v>204</v>
      </c>
      <c r="B206" s="68" t="s">
        <v>167</v>
      </c>
      <c r="C206" s="37">
        <f t="shared" si="3"/>
        <v>1117</v>
      </c>
      <c r="D206" s="27">
        <v>100</v>
      </c>
      <c r="E206" s="27">
        <v>550</v>
      </c>
      <c r="F206" s="27">
        <v>340</v>
      </c>
      <c r="G206" s="27">
        <v>107</v>
      </c>
      <c r="H206" s="27">
        <v>20</v>
      </c>
    </row>
    <row r="207" spans="1:8" x14ac:dyDescent="0.25">
      <c r="A207" s="1">
        <v>205</v>
      </c>
      <c r="B207" s="43" t="s">
        <v>70</v>
      </c>
      <c r="C207" s="37">
        <f t="shared" si="3"/>
        <v>1107</v>
      </c>
      <c r="D207" s="27">
        <v>100</v>
      </c>
      <c r="E207" s="27">
        <v>300</v>
      </c>
      <c r="F207" s="27">
        <v>260</v>
      </c>
      <c r="G207" s="27">
        <v>317</v>
      </c>
      <c r="H207" s="27">
        <v>130</v>
      </c>
    </row>
    <row r="208" spans="1:8" x14ac:dyDescent="0.25">
      <c r="A208" s="1">
        <v>206</v>
      </c>
      <c r="B208" s="47" t="s">
        <v>190</v>
      </c>
      <c r="C208" s="37">
        <f t="shared" si="3"/>
        <v>1102</v>
      </c>
      <c r="D208" s="27">
        <v>100</v>
      </c>
      <c r="E208" s="27">
        <v>311</v>
      </c>
      <c r="F208" s="27">
        <v>338</v>
      </c>
      <c r="G208" s="27">
        <v>233</v>
      </c>
      <c r="H208" s="27">
        <v>120</v>
      </c>
    </row>
    <row r="209" spans="1:8" x14ac:dyDescent="0.25">
      <c r="A209" s="1">
        <v>207</v>
      </c>
      <c r="B209" s="43" t="s">
        <v>329</v>
      </c>
      <c r="C209" s="37">
        <f t="shared" si="3"/>
        <v>1096</v>
      </c>
      <c r="D209" s="27">
        <v>0</v>
      </c>
      <c r="E209" s="27">
        <v>100</v>
      </c>
      <c r="F209" s="27">
        <v>930</v>
      </c>
      <c r="G209" s="27">
        <v>16</v>
      </c>
      <c r="H209" s="27">
        <v>50</v>
      </c>
    </row>
    <row r="210" spans="1:8" x14ac:dyDescent="0.25">
      <c r="A210" s="1">
        <v>208</v>
      </c>
      <c r="B210" s="43" t="s">
        <v>56</v>
      </c>
      <c r="C210" s="37">
        <f t="shared" si="3"/>
        <v>1092</v>
      </c>
      <c r="D210" s="27">
        <v>90</v>
      </c>
      <c r="E210" s="27">
        <v>370</v>
      </c>
      <c r="F210" s="27">
        <v>260</v>
      </c>
      <c r="G210" s="27">
        <v>97</v>
      </c>
      <c r="H210" s="27">
        <v>275</v>
      </c>
    </row>
    <row r="211" spans="1:8" x14ac:dyDescent="0.25">
      <c r="A211" s="1">
        <v>209</v>
      </c>
      <c r="B211" s="47" t="s">
        <v>99</v>
      </c>
      <c r="C211" s="37">
        <f t="shared" si="3"/>
        <v>1088</v>
      </c>
      <c r="D211" s="27">
        <v>130</v>
      </c>
      <c r="E211" s="27">
        <v>348</v>
      </c>
      <c r="F211" s="27">
        <v>340</v>
      </c>
      <c r="G211" s="27">
        <v>150</v>
      </c>
      <c r="H211" s="27">
        <v>120</v>
      </c>
    </row>
    <row r="212" spans="1:8" ht="15.75" thickBot="1" x14ac:dyDescent="0.3">
      <c r="A212" s="1">
        <v>210</v>
      </c>
      <c r="B212" s="67" t="s">
        <v>61</v>
      </c>
      <c r="C212" s="37">
        <f t="shared" si="3"/>
        <v>1086</v>
      </c>
      <c r="D212" s="27">
        <v>100</v>
      </c>
      <c r="E212" s="27">
        <v>330</v>
      </c>
      <c r="F212" s="27">
        <v>453</v>
      </c>
      <c r="G212" s="27">
        <v>183</v>
      </c>
      <c r="H212" s="27">
        <v>20</v>
      </c>
    </row>
    <row r="213" spans="1:8" x14ac:dyDescent="0.25">
      <c r="A213" s="1">
        <v>211</v>
      </c>
      <c r="B213" s="43" t="s">
        <v>307</v>
      </c>
      <c r="C213" s="37">
        <f t="shared" si="3"/>
        <v>1038</v>
      </c>
      <c r="D213" s="27">
        <v>100</v>
      </c>
      <c r="E213" s="27">
        <v>490</v>
      </c>
      <c r="F213" s="27">
        <v>250</v>
      </c>
      <c r="G213" s="27">
        <v>178</v>
      </c>
      <c r="H213" s="27">
        <v>20</v>
      </c>
    </row>
    <row r="214" spans="1:8" x14ac:dyDescent="0.25">
      <c r="A214" s="1">
        <v>212</v>
      </c>
      <c r="B214" s="40" t="s">
        <v>116</v>
      </c>
      <c r="C214" s="37">
        <f t="shared" si="3"/>
        <v>1036</v>
      </c>
      <c r="D214" s="28">
        <v>200</v>
      </c>
      <c r="E214" s="28">
        <v>375</v>
      </c>
      <c r="F214" s="28">
        <v>265</v>
      </c>
      <c r="G214" s="28">
        <v>78</v>
      </c>
      <c r="H214" s="28">
        <v>118</v>
      </c>
    </row>
    <row r="215" spans="1:8" x14ac:dyDescent="0.25">
      <c r="A215" s="1">
        <v>213</v>
      </c>
      <c r="B215" s="43" t="s">
        <v>235</v>
      </c>
      <c r="C215" s="37">
        <f t="shared" si="3"/>
        <v>1036</v>
      </c>
      <c r="D215" s="27">
        <v>140</v>
      </c>
      <c r="E215" s="27">
        <v>300</v>
      </c>
      <c r="F215" s="27">
        <v>300</v>
      </c>
      <c r="G215" s="27">
        <v>276</v>
      </c>
      <c r="H215" s="27">
        <v>20</v>
      </c>
    </row>
    <row r="216" spans="1:8" x14ac:dyDescent="0.25">
      <c r="A216" s="1">
        <v>214</v>
      </c>
      <c r="B216" s="43" t="s">
        <v>161</v>
      </c>
      <c r="C216" s="37">
        <f t="shared" si="3"/>
        <v>1017</v>
      </c>
      <c r="D216" s="27">
        <v>105</v>
      </c>
      <c r="E216" s="27">
        <v>280</v>
      </c>
      <c r="F216" s="27">
        <v>320</v>
      </c>
      <c r="G216" s="27">
        <v>72</v>
      </c>
      <c r="H216" s="27">
        <v>240</v>
      </c>
    </row>
    <row r="217" spans="1:8" x14ac:dyDescent="0.25">
      <c r="A217" s="1">
        <v>215</v>
      </c>
      <c r="B217" s="43" t="s">
        <v>53</v>
      </c>
      <c r="C217" s="37">
        <f t="shared" si="3"/>
        <v>1015</v>
      </c>
      <c r="D217" s="27">
        <v>210</v>
      </c>
      <c r="E217" s="27">
        <v>260</v>
      </c>
      <c r="F217" s="27">
        <v>170</v>
      </c>
      <c r="G217" s="27">
        <v>295</v>
      </c>
      <c r="H217" s="27">
        <v>80</v>
      </c>
    </row>
    <row r="218" spans="1:8" x14ac:dyDescent="0.25">
      <c r="A218" s="1">
        <v>216</v>
      </c>
      <c r="B218" s="43" t="s">
        <v>294</v>
      </c>
      <c r="C218" s="37">
        <f t="shared" si="3"/>
        <v>988</v>
      </c>
      <c r="D218" s="27">
        <v>5</v>
      </c>
      <c r="E218" s="27">
        <v>320</v>
      </c>
      <c r="F218" s="27">
        <v>160</v>
      </c>
      <c r="G218" s="27">
        <v>8</v>
      </c>
      <c r="H218" s="27">
        <v>495</v>
      </c>
    </row>
    <row r="219" spans="1:8" x14ac:dyDescent="0.25">
      <c r="A219" s="1">
        <v>217</v>
      </c>
      <c r="B219" s="43" t="s">
        <v>306</v>
      </c>
      <c r="C219" s="37">
        <f t="shared" si="3"/>
        <v>986</v>
      </c>
      <c r="D219" s="27">
        <v>60</v>
      </c>
      <c r="E219" s="27">
        <v>344</v>
      </c>
      <c r="F219" s="27">
        <v>280</v>
      </c>
      <c r="G219" s="27">
        <v>302</v>
      </c>
      <c r="H219" s="27">
        <v>0</v>
      </c>
    </row>
    <row r="220" spans="1:8" x14ac:dyDescent="0.25">
      <c r="A220" s="1">
        <v>218</v>
      </c>
      <c r="B220" s="47" t="s">
        <v>100</v>
      </c>
      <c r="C220" s="37">
        <f t="shared" si="3"/>
        <v>980</v>
      </c>
      <c r="D220" s="27">
        <v>180</v>
      </c>
      <c r="E220" s="27">
        <v>213</v>
      </c>
      <c r="F220" s="27">
        <v>200</v>
      </c>
      <c r="G220" s="27">
        <v>327</v>
      </c>
      <c r="H220" s="27">
        <v>60</v>
      </c>
    </row>
    <row r="221" spans="1:8" x14ac:dyDescent="0.25">
      <c r="A221" s="1">
        <v>219</v>
      </c>
      <c r="B221" s="43" t="s">
        <v>58</v>
      </c>
      <c r="C221" s="37">
        <f t="shared" si="3"/>
        <v>974</v>
      </c>
      <c r="D221" s="27">
        <v>100</v>
      </c>
      <c r="E221" s="27">
        <v>190</v>
      </c>
      <c r="F221" s="27">
        <v>150</v>
      </c>
      <c r="G221" s="27">
        <v>74</v>
      </c>
      <c r="H221" s="27">
        <v>460</v>
      </c>
    </row>
    <row r="222" spans="1:8" x14ac:dyDescent="0.25">
      <c r="A222" s="1">
        <v>220</v>
      </c>
      <c r="B222" s="68" t="s">
        <v>386</v>
      </c>
      <c r="C222" s="37">
        <f t="shared" si="3"/>
        <v>957</v>
      </c>
      <c r="D222" s="27">
        <v>260</v>
      </c>
      <c r="E222" s="27">
        <v>100</v>
      </c>
      <c r="F222" s="27">
        <v>380</v>
      </c>
      <c r="G222" s="27">
        <v>217</v>
      </c>
      <c r="H222" s="27">
        <v>0</v>
      </c>
    </row>
    <row r="223" spans="1:8" x14ac:dyDescent="0.25">
      <c r="A223" s="1">
        <v>221</v>
      </c>
      <c r="B223" s="43" t="s">
        <v>63</v>
      </c>
      <c r="C223" s="37">
        <f t="shared" si="3"/>
        <v>942</v>
      </c>
      <c r="D223" s="27">
        <v>120</v>
      </c>
      <c r="E223" s="27">
        <v>230</v>
      </c>
      <c r="F223" s="27">
        <v>390</v>
      </c>
      <c r="G223" s="27">
        <v>142</v>
      </c>
      <c r="H223" s="27">
        <v>60</v>
      </c>
    </row>
    <row r="224" spans="1:8" x14ac:dyDescent="0.25">
      <c r="A224" s="1">
        <v>222</v>
      </c>
      <c r="B224" s="43" t="s">
        <v>220</v>
      </c>
      <c r="C224" s="37">
        <f t="shared" si="3"/>
        <v>939</v>
      </c>
      <c r="D224" s="27">
        <v>10</v>
      </c>
      <c r="E224" s="27">
        <v>200</v>
      </c>
      <c r="F224" s="27">
        <v>372</v>
      </c>
      <c r="G224" s="27">
        <v>37</v>
      </c>
      <c r="H224" s="27">
        <v>320</v>
      </c>
    </row>
    <row r="225" spans="1:8" x14ac:dyDescent="0.25">
      <c r="A225" s="1">
        <v>223</v>
      </c>
      <c r="B225" s="43" t="s">
        <v>54</v>
      </c>
      <c r="C225" s="37">
        <f t="shared" si="3"/>
        <v>929</v>
      </c>
      <c r="D225" s="27">
        <v>130</v>
      </c>
      <c r="E225" s="27">
        <v>300</v>
      </c>
      <c r="F225" s="27">
        <v>260</v>
      </c>
      <c r="G225" s="27">
        <v>169</v>
      </c>
      <c r="H225" s="27">
        <v>70</v>
      </c>
    </row>
    <row r="226" spans="1:8" x14ac:dyDescent="0.25">
      <c r="A226" s="1">
        <v>224</v>
      </c>
      <c r="B226" s="43" t="s">
        <v>336</v>
      </c>
      <c r="C226" s="37">
        <f t="shared" si="3"/>
        <v>925</v>
      </c>
      <c r="D226" s="27">
        <v>5</v>
      </c>
      <c r="E226" s="27">
        <v>170</v>
      </c>
      <c r="F226" s="27">
        <v>700</v>
      </c>
      <c r="G226" s="27">
        <v>25</v>
      </c>
      <c r="H226" s="27">
        <v>25</v>
      </c>
    </row>
    <row r="227" spans="1:8" x14ac:dyDescent="0.25">
      <c r="A227" s="1">
        <v>225</v>
      </c>
      <c r="B227" s="43" t="s">
        <v>62</v>
      </c>
      <c r="C227" s="37">
        <f t="shared" si="3"/>
        <v>918</v>
      </c>
      <c r="D227" s="27">
        <v>105</v>
      </c>
      <c r="E227" s="27">
        <v>330</v>
      </c>
      <c r="F227" s="27">
        <v>262</v>
      </c>
      <c r="G227" s="27">
        <v>201</v>
      </c>
      <c r="H227" s="27">
        <v>20</v>
      </c>
    </row>
    <row r="228" spans="1:8" ht="15.75" thickBot="1" x14ac:dyDescent="0.3">
      <c r="A228" s="1">
        <v>226</v>
      </c>
      <c r="B228" s="67" t="s">
        <v>349</v>
      </c>
      <c r="C228" s="37">
        <f t="shared" si="3"/>
        <v>908</v>
      </c>
      <c r="D228" s="27">
        <v>0</v>
      </c>
      <c r="E228" s="27">
        <v>210</v>
      </c>
      <c r="F228" s="27">
        <v>300</v>
      </c>
      <c r="G228" s="27">
        <v>18</v>
      </c>
      <c r="H228" s="27">
        <v>380</v>
      </c>
    </row>
    <row r="229" spans="1:8" x14ac:dyDescent="0.25">
      <c r="A229" s="1">
        <v>227</v>
      </c>
      <c r="B229" s="66" t="s">
        <v>212</v>
      </c>
      <c r="C229" s="37">
        <f t="shared" si="3"/>
        <v>907</v>
      </c>
      <c r="D229" s="28">
        <v>130</v>
      </c>
      <c r="E229" s="28">
        <v>330</v>
      </c>
      <c r="F229" s="28">
        <v>150</v>
      </c>
      <c r="G229" s="28">
        <v>217</v>
      </c>
      <c r="H229" s="28">
        <v>80</v>
      </c>
    </row>
    <row r="230" spans="1:8" x14ac:dyDescent="0.25">
      <c r="A230" s="1">
        <v>228</v>
      </c>
      <c r="B230" s="43" t="s">
        <v>241</v>
      </c>
      <c r="C230" s="37">
        <f t="shared" si="3"/>
        <v>901</v>
      </c>
      <c r="D230" s="27">
        <v>40</v>
      </c>
      <c r="E230" s="27">
        <v>310</v>
      </c>
      <c r="F230" s="27">
        <v>340</v>
      </c>
      <c r="G230" s="27">
        <v>106</v>
      </c>
      <c r="H230" s="27">
        <v>105</v>
      </c>
    </row>
    <row r="231" spans="1:8" x14ac:dyDescent="0.25">
      <c r="A231" s="1">
        <v>229</v>
      </c>
      <c r="B231" s="40" t="s">
        <v>22</v>
      </c>
      <c r="C231" s="37">
        <f t="shared" si="3"/>
        <v>893</v>
      </c>
      <c r="D231" s="28">
        <v>190</v>
      </c>
      <c r="E231" s="28">
        <v>325</v>
      </c>
      <c r="F231" s="28">
        <v>210</v>
      </c>
      <c r="G231" s="28">
        <v>123</v>
      </c>
      <c r="H231" s="28">
        <v>45</v>
      </c>
    </row>
    <row r="232" spans="1:8" x14ac:dyDescent="0.25">
      <c r="A232" s="1">
        <v>230</v>
      </c>
      <c r="B232" s="47" t="s">
        <v>180</v>
      </c>
      <c r="C232" s="37">
        <f t="shared" si="3"/>
        <v>888</v>
      </c>
      <c r="D232" s="27">
        <v>100</v>
      </c>
      <c r="E232" s="27">
        <v>270</v>
      </c>
      <c r="F232" s="27">
        <v>250</v>
      </c>
      <c r="G232" s="27">
        <v>203</v>
      </c>
      <c r="H232" s="27">
        <v>65</v>
      </c>
    </row>
    <row r="233" spans="1:8" x14ac:dyDescent="0.25">
      <c r="A233" s="1">
        <v>231</v>
      </c>
      <c r="B233" s="43" t="s">
        <v>351</v>
      </c>
      <c r="C233" s="37">
        <f t="shared" si="3"/>
        <v>860</v>
      </c>
      <c r="D233" s="27">
        <v>60</v>
      </c>
      <c r="E233" s="27">
        <v>330</v>
      </c>
      <c r="F233" s="27">
        <v>340</v>
      </c>
      <c r="G233" s="27">
        <v>110</v>
      </c>
      <c r="H233" s="27">
        <v>20</v>
      </c>
    </row>
    <row r="234" spans="1:8" ht="15.75" thickBot="1" x14ac:dyDescent="0.3">
      <c r="A234" s="1">
        <v>232</v>
      </c>
      <c r="B234" s="67" t="s">
        <v>256</v>
      </c>
      <c r="C234" s="37">
        <f t="shared" si="3"/>
        <v>850</v>
      </c>
      <c r="D234" s="27">
        <v>5</v>
      </c>
      <c r="E234" s="27">
        <v>420</v>
      </c>
      <c r="F234" s="27">
        <v>270</v>
      </c>
      <c r="G234" s="27">
        <v>150</v>
      </c>
      <c r="H234" s="27">
        <v>5</v>
      </c>
    </row>
    <row r="235" spans="1:8" x14ac:dyDescent="0.25">
      <c r="A235" s="1">
        <v>233</v>
      </c>
      <c r="B235" s="43" t="s">
        <v>164</v>
      </c>
      <c r="C235" s="37">
        <f t="shared" si="3"/>
        <v>845</v>
      </c>
      <c r="D235" s="27">
        <v>10</v>
      </c>
      <c r="E235" s="27">
        <v>250</v>
      </c>
      <c r="F235" s="27">
        <v>520</v>
      </c>
      <c r="G235" s="27">
        <v>25</v>
      </c>
      <c r="H235" s="27">
        <v>40</v>
      </c>
    </row>
    <row r="236" spans="1:8" x14ac:dyDescent="0.25">
      <c r="A236" s="1">
        <v>234</v>
      </c>
      <c r="B236" s="43" t="s">
        <v>137</v>
      </c>
      <c r="C236" s="37">
        <f t="shared" si="3"/>
        <v>843</v>
      </c>
      <c r="D236" s="27">
        <v>5</v>
      </c>
      <c r="E236" s="27">
        <v>390</v>
      </c>
      <c r="F236" s="27">
        <v>240</v>
      </c>
      <c r="G236" s="27">
        <v>48</v>
      </c>
      <c r="H236" s="27">
        <v>160</v>
      </c>
    </row>
    <row r="237" spans="1:8" x14ac:dyDescent="0.25">
      <c r="A237" s="1">
        <v>235</v>
      </c>
      <c r="B237" s="43" t="s">
        <v>57</v>
      </c>
      <c r="C237" s="37">
        <f t="shared" si="3"/>
        <v>839</v>
      </c>
      <c r="D237" s="27">
        <v>90</v>
      </c>
      <c r="E237" s="27">
        <v>310</v>
      </c>
      <c r="F237" s="27">
        <v>170</v>
      </c>
      <c r="G237" s="27">
        <v>34</v>
      </c>
      <c r="H237" s="27">
        <v>235</v>
      </c>
    </row>
    <row r="238" spans="1:8" x14ac:dyDescent="0.25">
      <c r="A238" s="1">
        <v>236</v>
      </c>
      <c r="B238" s="43" t="s">
        <v>124</v>
      </c>
      <c r="C238" s="37">
        <f t="shared" si="3"/>
        <v>839</v>
      </c>
      <c r="D238" s="27">
        <v>110</v>
      </c>
      <c r="E238" s="27">
        <v>360</v>
      </c>
      <c r="F238" s="27">
        <v>150</v>
      </c>
      <c r="G238" s="27">
        <v>189</v>
      </c>
      <c r="H238" s="27">
        <v>30</v>
      </c>
    </row>
    <row r="239" spans="1:8" x14ac:dyDescent="0.25">
      <c r="A239" s="1">
        <v>237</v>
      </c>
      <c r="B239" s="43" t="s">
        <v>64</v>
      </c>
      <c r="C239" s="37">
        <f t="shared" si="3"/>
        <v>838</v>
      </c>
      <c r="D239" s="27">
        <v>10</v>
      </c>
      <c r="E239" s="27">
        <v>330</v>
      </c>
      <c r="F239" s="27">
        <v>310</v>
      </c>
      <c r="G239" s="27">
        <v>128</v>
      </c>
      <c r="H239" s="27">
        <v>60</v>
      </c>
    </row>
    <row r="240" spans="1:8" x14ac:dyDescent="0.25">
      <c r="A240" s="1">
        <v>238</v>
      </c>
      <c r="B240" s="43" t="s">
        <v>178</v>
      </c>
      <c r="C240" s="37">
        <f t="shared" si="3"/>
        <v>833</v>
      </c>
      <c r="D240" s="27">
        <v>10</v>
      </c>
      <c r="E240" s="27">
        <v>280</v>
      </c>
      <c r="F240" s="27">
        <v>160</v>
      </c>
      <c r="G240" s="27">
        <v>93</v>
      </c>
      <c r="H240" s="27">
        <v>290</v>
      </c>
    </row>
    <row r="241" spans="1:8" x14ac:dyDescent="0.25">
      <c r="A241" s="1">
        <v>239</v>
      </c>
      <c r="B241" s="47" t="s">
        <v>274</v>
      </c>
      <c r="C241" s="37">
        <f t="shared" si="3"/>
        <v>803</v>
      </c>
      <c r="D241" s="27">
        <v>5</v>
      </c>
      <c r="E241" s="27">
        <v>400</v>
      </c>
      <c r="F241" s="27">
        <v>80</v>
      </c>
      <c r="G241" s="27">
        <v>218</v>
      </c>
      <c r="H241" s="27">
        <v>100</v>
      </c>
    </row>
    <row r="242" spans="1:8" x14ac:dyDescent="0.25">
      <c r="A242" s="1">
        <v>240</v>
      </c>
      <c r="B242" s="43" t="s">
        <v>105</v>
      </c>
      <c r="C242" s="37">
        <f t="shared" si="3"/>
        <v>796</v>
      </c>
      <c r="D242" s="27">
        <v>75</v>
      </c>
      <c r="E242" s="27">
        <v>300</v>
      </c>
      <c r="F242" s="27">
        <v>290</v>
      </c>
      <c r="G242" s="27">
        <v>76</v>
      </c>
      <c r="H242" s="27">
        <v>55</v>
      </c>
    </row>
    <row r="243" spans="1:8" x14ac:dyDescent="0.25">
      <c r="A243" s="1">
        <v>241</v>
      </c>
      <c r="B243" s="43" t="s">
        <v>242</v>
      </c>
      <c r="C243" s="37">
        <f t="shared" si="3"/>
        <v>781</v>
      </c>
      <c r="D243" s="27">
        <v>10</v>
      </c>
      <c r="E243" s="27">
        <v>250</v>
      </c>
      <c r="F243" s="27">
        <v>300</v>
      </c>
      <c r="G243" s="27">
        <v>71</v>
      </c>
      <c r="H243" s="27">
        <v>150</v>
      </c>
    </row>
    <row r="244" spans="1:8" x14ac:dyDescent="0.25">
      <c r="A244" s="1">
        <v>242</v>
      </c>
      <c r="B244" s="43" t="s">
        <v>133</v>
      </c>
      <c r="C244" s="37">
        <f t="shared" si="3"/>
        <v>775</v>
      </c>
      <c r="D244" s="27">
        <v>110</v>
      </c>
      <c r="E244" s="27">
        <v>180</v>
      </c>
      <c r="F244" s="27">
        <v>250</v>
      </c>
      <c r="G244" s="27">
        <v>120</v>
      </c>
      <c r="H244" s="27">
        <v>115</v>
      </c>
    </row>
    <row r="245" spans="1:8" x14ac:dyDescent="0.25">
      <c r="A245" s="1">
        <v>243</v>
      </c>
      <c r="B245" s="43" t="s">
        <v>322</v>
      </c>
      <c r="C245" s="37">
        <f t="shared" si="3"/>
        <v>731</v>
      </c>
      <c r="D245" s="27">
        <v>230</v>
      </c>
      <c r="E245" s="27">
        <v>130</v>
      </c>
      <c r="F245" s="27">
        <v>231</v>
      </c>
      <c r="G245" s="27">
        <v>115</v>
      </c>
      <c r="H245" s="27">
        <v>25</v>
      </c>
    </row>
    <row r="246" spans="1:8" x14ac:dyDescent="0.25">
      <c r="A246" s="1">
        <v>244</v>
      </c>
      <c r="B246" s="43" t="s">
        <v>355</v>
      </c>
      <c r="C246" s="37">
        <f t="shared" si="3"/>
        <v>728</v>
      </c>
      <c r="D246" s="27">
        <v>60</v>
      </c>
      <c r="E246" s="27">
        <v>310</v>
      </c>
      <c r="F246" s="27">
        <v>220</v>
      </c>
      <c r="G246" s="27">
        <v>73</v>
      </c>
      <c r="H246" s="27">
        <v>65</v>
      </c>
    </row>
    <row r="247" spans="1:8" x14ac:dyDescent="0.25">
      <c r="A247" s="1">
        <v>245</v>
      </c>
      <c r="B247" s="43" t="s">
        <v>222</v>
      </c>
      <c r="C247" s="37">
        <f t="shared" si="3"/>
        <v>725</v>
      </c>
      <c r="D247" s="27">
        <v>90</v>
      </c>
      <c r="E247" s="27">
        <v>160</v>
      </c>
      <c r="F247" s="27">
        <v>340</v>
      </c>
      <c r="G247" s="27">
        <v>15</v>
      </c>
      <c r="H247" s="27">
        <v>120</v>
      </c>
    </row>
    <row r="248" spans="1:8" x14ac:dyDescent="0.25">
      <c r="A248" s="1">
        <v>246</v>
      </c>
      <c r="B248" s="43" t="s">
        <v>350</v>
      </c>
      <c r="C248" s="37">
        <f t="shared" si="3"/>
        <v>721</v>
      </c>
      <c r="D248" s="27">
        <v>0</v>
      </c>
      <c r="E248" s="27">
        <v>160</v>
      </c>
      <c r="F248" s="27">
        <v>200</v>
      </c>
      <c r="G248" s="27">
        <v>9</v>
      </c>
      <c r="H248" s="27">
        <v>352</v>
      </c>
    </row>
    <row r="249" spans="1:8" x14ac:dyDescent="0.25">
      <c r="A249" s="1">
        <v>247</v>
      </c>
      <c r="B249" s="43" t="s">
        <v>65</v>
      </c>
      <c r="C249" s="37">
        <f t="shared" si="3"/>
        <v>719</v>
      </c>
      <c r="D249" s="27">
        <v>10</v>
      </c>
      <c r="E249" s="27">
        <v>210</v>
      </c>
      <c r="F249" s="27">
        <v>280</v>
      </c>
      <c r="G249" s="27">
        <v>75</v>
      </c>
      <c r="H249" s="27">
        <v>144</v>
      </c>
    </row>
    <row r="250" spans="1:8" x14ac:dyDescent="0.25">
      <c r="A250" s="1">
        <v>248</v>
      </c>
      <c r="B250" s="43" t="s">
        <v>71</v>
      </c>
      <c r="C250" s="37">
        <f t="shared" si="3"/>
        <v>694</v>
      </c>
      <c r="D250" s="27">
        <v>160</v>
      </c>
      <c r="E250" s="27">
        <v>210</v>
      </c>
      <c r="F250" s="27">
        <v>40</v>
      </c>
      <c r="G250" s="27">
        <v>254</v>
      </c>
      <c r="H250" s="27">
        <v>30</v>
      </c>
    </row>
    <row r="251" spans="1:8" x14ac:dyDescent="0.25">
      <c r="A251" s="1">
        <v>249</v>
      </c>
      <c r="B251" s="43" t="s">
        <v>356</v>
      </c>
      <c r="C251" s="37">
        <f t="shared" si="3"/>
        <v>689</v>
      </c>
      <c r="D251" s="27">
        <v>5</v>
      </c>
      <c r="E251" s="27">
        <v>250</v>
      </c>
      <c r="F251" s="27">
        <v>270</v>
      </c>
      <c r="G251" s="27">
        <v>84</v>
      </c>
      <c r="H251" s="27">
        <v>80</v>
      </c>
    </row>
    <row r="252" spans="1:8" x14ac:dyDescent="0.25">
      <c r="A252" s="1">
        <v>250</v>
      </c>
      <c r="B252" s="43" t="s">
        <v>129</v>
      </c>
      <c r="C252" s="37">
        <f t="shared" si="3"/>
        <v>689</v>
      </c>
      <c r="D252" s="27">
        <v>100</v>
      </c>
      <c r="E252" s="27">
        <v>220</v>
      </c>
      <c r="F252" s="27">
        <v>260</v>
      </c>
      <c r="G252" s="27">
        <v>69</v>
      </c>
      <c r="H252" s="27">
        <v>40</v>
      </c>
    </row>
    <row r="253" spans="1:8" x14ac:dyDescent="0.25">
      <c r="A253" s="1">
        <v>251</v>
      </c>
      <c r="B253" s="69" t="s">
        <v>215</v>
      </c>
      <c r="C253" s="37">
        <f t="shared" si="3"/>
        <v>662</v>
      </c>
      <c r="D253" s="27">
        <v>25</v>
      </c>
      <c r="E253" s="27">
        <v>277</v>
      </c>
      <c r="F253" s="27">
        <v>250</v>
      </c>
      <c r="G253" s="27">
        <v>65</v>
      </c>
      <c r="H253" s="27">
        <v>45</v>
      </c>
    </row>
    <row r="254" spans="1:8" x14ac:dyDescent="0.25">
      <c r="A254" s="1">
        <v>252</v>
      </c>
      <c r="B254" s="69" t="s">
        <v>214</v>
      </c>
      <c r="C254" s="37">
        <f t="shared" si="3"/>
        <v>660</v>
      </c>
      <c r="D254" s="27">
        <v>65</v>
      </c>
      <c r="E254" s="27">
        <v>410</v>
      </c>
      <c r="F254" s="27">
        <v>150</v>
      </c>
      <c r="G254" s="27">
        <v>15</v>
      </c>
      <c r="H254" s="27">
        <v>20</v>
      </c>
    </row>
    <row r="255" spans="1:8" x14ac:dyDescent="0.25">
      <c r="A255" s="1">
        <v>253</v>
      </c>
      <c r="B255" s="69" t="s">
        <v>309</v>
      </c>
      <c r="C255" s="37">
        <f t="shared" si="3"/>
        <v>646</v>
      </c>
      <c r="D255" s="27">
        <v>25</v>
      </c>
      <c r="E255" s="27">
        <v>246</v>
      </c>
      <c r="F255" s="27">
        <v>250</v>
      </c>
      <c r="G255" s="27">
        <v>80</v>
      </c>
      <c r="H255" s="27">
        <v>45</v>
      </c>
    </row>
    <row r="256" spans="1:8" x14ac:dyDescent="0.25">
      <c r="A256" s="1">
        <v>254</v>
      </c>
      <c r="B256" s="69" t="s">
        <v>130</v>
      </c>
      <c r="C256" s="37">
        <f t="shared" si="3"/>
        <v>636</v>
      </c>
      <c r="D256" s="27">
        <v>100</v>
      </c>
      <c r="E256" s="27">
        <v>390</v>
      </c>
      <c r="F256" s="27">
        <v>110</v>
      </c>
      <c r="G256" s="27">
        <v>6</v>
      </c>
      <c r="H256" s="27">
        <v>30</v>
      </c>
    </row>
    <row r="257" spans="1:8" x14ac:dyDescent="0.25">
      <c r="A257" s="1">
        <v>255</v>
      </c>
      <c r="B257" s="69" t="s">
        <v>136</v>
      </c>
      <c r="C257" s="37">
        <f t="shared" si="3"/>
        <v>622</v>
      </c>
      <c r="D257" s="27">
        <v>65</v>
      </c>
      <c r="E257" s="27">
        <v>260</v>
      </c>
      <c r="F257" s="27">
        <v>140</v>
      </c>
      <c r="G257" s="27">
        <v>127</v>
      </c>
      <c r="H257" s="27">
        <v>30</v>
      </c>
    </row>
    <row r="258" spans="1:8" x14ac:dyDescent="0.25">
      <c r="A258" s="1">
        <v>256</v>
      </c>
      <c r="B258" s="69" t="s">
        <v>149</v>
      </c>
      <c r="C258" s="37">
        <f t="shared" si="3"/>
        <v>606</v>
      </c>
      <c r="D258" s="27">
        <v>50</v>
      </c>
      <c r="E258" s="27">
        <v>270</v>
      </c>
      <c r="F258" s="27">
        <v>100</v>
      </c>
      <c r="G258" s="27">
        <v>116</v>
      </c>
      <c r="H258" s="27">
        <v>70</v>
      </c>
    </row>
    <row r="259" spans="1:8" x14ac:dyDescent="0.25">
      <c r="A259" s="1">
        <v>257</v>
      </c>
      <c r="B259" s="69" t="s">
        <v>66</v>
      </c>
      <c r="C259" s="37">
        <f t="shared" ref="C259:C289" si="4">D259+E259+F259+G259+H259</f>
        <v>603</v>
      </c>
      <c r="D259" s="27">
        <v>25</v>
      </c>
      <c r="E259" s="27">
        <v>170</v>
      </c>
      <c r="F259" s="27">
        <v>340</v>
      </c>
      <c r="G259" s="27">
        <v>43</v>
      </c>
      <c r="H259" s="27">
        <v>25</v>
      </c>
    </row>
    <row r="260" spans="1:8" ht="15.75" thickBot="1" x14ac:dyDescent="0.3">
      <c r="A260" s="1">
        <v>258</v>
      </c>
      <c r="B260" s="67" t="s">
        <v>68</v>
      </c>
      <c r="C260" s="37">
        <f t="shared" si="4"/>
        <v>603</v>
      </c>
      <c r="D260" s="27">
        <v>100</v>
      </c>
      <c r="E260" s="27">
        <v>150</v>
      </c>
      <c r="F260" s="27">
        <v>200</v>
      </c>
      <c r="G260" s="27">
        <v>123</v>
      </c>
      <c r="H260" s="27">
        <v>30</v>
      </c>
    </row>
    <row r="261" spans="1:8" x14ac:dyDescent="0.25">
      <c r="A261" s="1">
        <v>259</v>
      </c>
      <c r="B261" s="68" t="s">
        <v>20</v>
      </c>
      <c r="C261" s="37">
        <f t="shared" si="4"/>
        <v>593</v>
      </c>
      <c r="D261" s="27">
        <v>70</v>
      </c>
      <c r="E261" s="27">
        <v>300</v>
      </c>
      <c r="F261" s="27">
        <v>70</v>
      </c>
      <c r="G261" s="27">
        <v>68</v>
      </c>
      <c r="H261" s="27">
        <v>85</v>
      </c>
    </row>
    <row r="262" spans="1:8" x14ac:dyDescent="0.25">
      <c r="A262" s="1">
        <v>260</v>
      </c>
      <c r="B262" s="69" t="s">
        <v>264</v>
      </c>
      <c r="C262" s="37">
        <f t="shared" si="4"/>
        <v>591</v>
      </c>
      <c r="D262" s="27">
        <v>180</v>
      </c>
      <c r="E262" s="27">
        <v>210</v>
      </c>
      <c r="F262" s="27">
        <v>150</v>
      </c>
      <c r="G262" s="27">
        <v>46</v>
      </c>
      <c r="H262" s="27">
        <v>5</v>
      </c>
    </row>
    <row r="263" spans="1:8" x14ac:dyDescent="0.25">
      <c r="A263" s="1">
        <v>261</v>
      </c>
      <c r="B263" s="43" t="s">
        <v>239</v>
      </c>
      <c r="C263" s="37">
        <f t="shared" si="4"/>
        <v>588</v>
      </c>
      <c r="D263" s="27">
        <v>5</v>
      </c>
      <c r="E263" s="27">
        <v>270</v>
      </c>
      <c r="F263" s="27">
        <v>133</v>
      </c>
      <c r="G263" s="27">
        <v>140</v>
      </c>
      <c r="H263" s="27">
        <v>40</v>
      </c>
    </row>
    <row r="264" spans="1:8" x14ac:dyDescent="0.25">
      <c r="A264" s="1">
        <v>262</v>
      </c>
      <c r="B264" s="68" t="s">
        <v>314</v>
      </c>
      <c r="C264" s="37">
        <f t="shared" si="4"/>
        <v>563</v>
      </c>
      <c r="D264" s="27">
        <v>10</v>
      </c>
      <c r="E264" s="27">
        <v>313</v>
      </c>
      <c r="F264" s="27">
        <v>150</v>
      </c>
      <c r="G264" s="27">
        <v>33</v>
      </c>
      <c r="H264" s="27">
        <v>57</v>
      </c>
    </row>
    <row r="265" spans="1:8" x14ac:dyDescent="0.25">
      <c r="A265" s="1">
        <v>263</v>
      </c>
      <c r="B265" s="43" t="s">
        <v>255</v>
      </c>
      <c r="C265" s="37">
        <f t="shared" si="4"/>
        <v>560</v>
      </c>
      <c r="D265" s="27">
        <v>100</v>
      </c>
      <c r="E265" s="27">
        <v>180</v>
      </c>
      <c r="F265" s="27">
        <v>90</v>
      </c>
      <c r="G265" s="27">
        <v>183</v>
      </c>
      <c r="H265" s="27">
        <v>7</v>
      </c>
    </row>
    <row r="266" spans="1:8" x14ac:dyDescent="0.25">
      <c r="A266" s="1">
        <v>264</v>
      </c>
      <c r="B266" s="43" t="s">
        <v>55</v>
      </c>
      <c r="C266" s="37">
        <f t="shared" si="4"/>
        <v>556</v>
      </c>
      <c r="D266" s="27">
        <v>100</v>
      </c>
      <c r="E266" s="27">
        <v>220</v>
      </c>
      <c r="F266" s="27">
        <v>130</v>
      </c>
      <c r="G266" s="27">
        <v>86</v>
      </c>
      <c r="H266" s="27">
        <v>20</v>
      </c>
    </row>
    <row r="267" spans="1:8" x14ac:dyDescent="0.25">
      <c r="A267" s="1">
        <v>265</v>
      </c>
      <c r="B267" s="43" t="s">
        <v>348</v>
      </c>
      <c r="C267" s="37">
        <f t="shared" si="4"/>
        <v>552</v>
      </c>
      <c r="D267" s="27">
        <v>5</v>
      </c>
      <c r="E267" s="27">
        <v>410</v>
      </c>
      <c r="F267" s="27">
        <v>77</v>
      </c>
      <c r="G267" s="27">
        <v>40</v>
      </c>
      <c r="H267" s="27">
        <v>20</v>
      </c>
    </row>
    <row r="268" spans="1:8" x14ac:dyDescent="0.25">
      <c r="A268" s="1">
        <v>266</v>
      </c>
      <c r="B268" s="43" t="s">
        <v>140</v>
      </c>
      <c r="C268" s="37">
        <f t="shared" si="4"/>
        <v>546</v>
      </c>
      <c r="D268" s="27">
        <v>60</v>
      </c>
      <c r="E268" s="27">
        <v>210</v>
      </c>
      <c r="F268" s="27">
        <v>110</v>
      </c>
      <c r="G268" s="27">
        <v>131</v>
      </c>
      <c r="H268" s="27">
        <v>35</v>
      </c>
    </row>
    <row r="269" spans="1:8" x14ac:dyDescent="0.25">
      <c r="A269" s="1">
        <v>267</v>
      </c>
      <c r="B269" s="43" t="s">
        <v>293</v>
      </c>
      <c r="C269" s="37">
        <f t="shared" si="4"/>
        <v>538</v>
      </c>
      <c r="D269" s="27">
        <v>5</v>
      </c>
      <c r="E269" s="27">
        <v>378</v>
      </c>
      <c r="F269" s="27">
        <v>0</v>
      </c>
      <c r="G269" s="27">
        <v>155</v>
      </c>
      <c r="H269" s="27">
        <v>0</v>
      </c>
    </row>
    <row r="270" spans="1:8" x14ac:dyDescent="0.25">
      <c r="A270" s="1">
        <v>268</v>
      </c>
      <c r="B270" s="68" t="s">
        <v>104</v>
      </c>
      <c r="C270" s="37">
        <f t="shared" si="4"/>
        <v>533</v>
      </c>
      <c r="D270" s="27">
        <v>20</v>
      </c>
      <c r="E270" s="27">
        <v>330</v>
      </c>
      <c r="F270" s="27">
        <v>160</v>
      </c>
      <c r="G270" s="27">
        <v>13</v>
      </c>
      <c r="H270" s="27">
        <v>10</v>
      </c>
    </row>
    <row r="271" spans="1:8" x14ac:dyDescent="0.25">
      <c r="A271" s="1">
        <v>269</v>
      </c>
      <c r="B271" s="43" t="s">
        <v>219</v>
      </c>
      <c r="C271" s="37">
        <f t="shared" si="4"/>
        <v>505</v>
      </c>
      <c r="D271" s="27">
        <v>95</v>
      </c>
      <c r="E271" s="27">
        <v>150</v>
      </c>
      <c r="F271" s="27">
        <v>80</v>
      </c>
      <c r="G271" s="27">
        <v>60</v>
      </c>
      <c r="H271" s="27">
        <v>120</v>
      </c>
    </row>
    <row r="272" spans="1:8" x14ac:dyDescent="0.25">
      <c r="A272" s="1">
        <v>270</v>
      </c>
      <c r="B272" s="43" t="s">
        <v>47</v>
      </c>
      <c r="C272" s="37">
        <f t="shared" si="4"/>
        <v>504</v>
      </c>
      <c r="D272" s="27">
        <v>170</v>
      </c>
      <c r="E272" s="27">
        <v>100</v>
      </c>
      <c r="F272" s="27">
        <v>20</v>
      </c>
      <c r="G272" s="27">
        <v>154</v>
      </c>
      <c r="H272" s="27">
        <v>60</v>
      </c>
    </row>
    <row r="273" spans="1:8" x14ac:dyDescent="0.25">
      <c r="A273" s="1">
        <v>271</v>
      </c>
      <c r="B273" s="43" t="s">
        <v>265</v>
      </c>
      <c r="C273" s="37">
        <f t="shared" si="4"/>
        <v>464</v>
      </c>
      <c r="D273" s="27">
        <v>5</v>
      </c>
      <c r="E273" s="27">
        <v>210</v>
      </c>
      <c r="F273" s="27">
        <v>60</v>
      </c>
      <c r="G273" s="27">
        <v>149</v>
      </c>
      <c r="H273" s="27">
        <v>40</v>
      </c>
    </row>
    <row r="274" spans="1:8" x14ac:dyDescent="0.25">
      <c r="A274" s="1">
        <v>272</v>
      </c>
      <c r="B274" s="43" t="s">
        <v>323</v>
      </c>
      <c r="C274" s="37">
        <f t="shared" si="4"/>
        <v>439</v>
      </c>
      <c r="D274" s="27">
        <v>70</v>
      </c>
      <c r="E274" s="27">
        <v>160</v>
      </c>
      <c r="F274" s="27">
        <v>180</v>
      </c>
      <c r="G274" s="27">
        <v>19</v>
      </c>
      <c r="H274" s="27">
        <v>10</v>
      </c>
    </row>
    <row r="275" spans="1:8" x14ac:dyDescent="0.25">
      <c r="A275" s="1">
        <v>273</v>
      </c>
      <c r="B275" s="43" t="s">
        <v>304</v>
      </c>
      <c r="C275" s="37">
        <f t="shared" si="4"/>
        <v>417</v>
      </c>
      <c r="D275" s="27">
        <v>5</v>
      </c>
      <c r="E275" s="27">
        <v>130</v>
      </c>
      <c r="F275" s="27">
        <v>60</v>
      </c>
      <c r="G275" s="27">
        <v>62</v>
      </c>
      <c r="H275" s="27">
        <v>160</v>
      </c>
    </row>
    <row r="276" spans="1:8" x14ac:dyDescent="0.25">
      <c r="A276" s="1">
        <v>274</v>
      </c>
      <c r="B276" s="43" t="s">
        <v>255</v>
      </c>
      <c r="C276" s="37">
        <f t="shared" si="4"/>
        <v>372</v>
      </c>
      <c r="D276" s="27">
        <v>100</v>
      </c>
      <c r="E276" s="27">
        <v>100</v>
      </c>
      <c r="F276" s="27">
        <v>40</v>
      </c>
      <c r="G276" s="27">
        <v>132</v>
      </c>
      <c r="H276" s="27">
        <v>0</v>
      </c>
    </row>
    <row r="277" spans="1:8" x14ac:dyDescent="0.25">
      <c r="A277" s="1">
        <v>275</v>
      </c>
      <c r="B277" s="43" t="s">
        <v>335</v>
      </c>
      <c r="C277" s="37">
        <f t="shared" si="4"/>
        <v>341</v>
      </c>
      <c r="D277" s="27">
        <v>5</v>
      </c>
      <c r="E277" s="27">
        <v>160</v>
      </c>
      <c r="F277" s="27">
        <v>140</v>
      </c>
      <c r="G277" s="27">
        <v>23</v>
      </c>
      <c r="H277" s="27">
        <v>13</v>
      </c>
    </row>
    <row r="278" spans="1:8" ht="15.75" thickBot="1" x14ac:dyDescent="0.3">
      <c r="A278" s="1">
        <v>276</v>
      </c>
      <c r="B278" s="67" t="s">
        <v>177</v>
      </c>
      <c r="C278" s="37">
        <f t="shared" si="4"/>
        <v>340</v>
      </c>
      <c r="D278" s="27">
        <v>10</v>
      </c>
      <c r="E278" s="27">
        <v>180</v>
      </c>
      <c r="F278" s="27">
        <v>130</v>
      </c>
      <c r="G278" s="27">
        <v>10</v>
      </c>
      <c r="H278" s="27">
        <v>10</v>
      </c>
    </row>
    <row r="279" spans="1:8" x14ac:dyDescent="0.25">
      <c r="A279" s="1">
        <v>277</v>
      </c>
      <c r="B279" s="68" t="s">
        <v>330</v>
      </c>
      <c r="C279" s="37">
        <f t="shared" si="4"/>
        <v>307</v>
      </c>
      <c r="D279" s="29">
        <v>5</v>
      </c>
      <c r="E279" s="29">
        <v>170</v>
      </c>
      <c r="F279" s="29">
        <v>0</v>
      </c>
      <c r="G279" s="29">
        <v>15</v>
      </c>
      <c r="H279" s="29">
        <v>117</v>
      </c>
    </row>
    <row r="280" spans="1:8" x14ac:dyDescent="0.25">
      <c r="A280" s="1">
        <v>278</v>
      </c>
      <c r="B280" s="43" t="s">
        <v>347</v>
      </c>
      <c r="C280" s="37">
        <f t="shared" si="4"/>
        <v>302</v>
      </c>
      <c r="D280" s="27">
        <v>5</v>
      </c>
      <c r="E280" s="27">
        <v>210</v>
      </c>
      <c r="F280" s="27">
        <v>0</v>
      </c>
      <c r="G280" s="27">
        <v>57</v>
      </c>
      <c r="H280" s="27">
        <v>30</v>
      </c>
    </row>
    <row r="281" spans="1:8" x14ac:dyDescent="0.25">
      <c r="A281" s="1">
        <v>279</v>
      </c>
      <c r="B281" s="43" t="s">
        <v>332</v>
      </c>
      <c r="C281" s="37">
        <f t="shared" si="4"/>
        <v>291</v>
      </c>
      <c r="D281" s="27">
        <v>0</v>
      </c>
      <c r="E281" s="27">
        <v>100</v>
      </c>
      <c r="F281" s="27">
        <v>100</v>
      </c>
      <c r="G281" s="27">
        <v>56</v>
      </c>
      <c r="H281" s="27">
        <v>35</v>
      </c>
    </row>
    <row r="282" spans="1:8" x14ac:dyDescent="0.25">
      <c r="A282" s="1">
        <v>280</v>
      </c>
      <c r="B282" s="43" t="s">
        <v>131</v>
      </c>
      <c r="C282" s="37">
        <f t="shared" si="4"/>
        <v>276</v>
      </c>
      <c r="D282" s="27">
        <v>10</v>
      </c>
      <c r="E282" s="27">
        <v>160</v>
      </c>
      <c r="F282" s="27">
        <v>90</v>
      </c>
      <c r="G282" s="27">
        <v>6</v>
      </c>
      <c r="H282" s="27">
        <v>10</v>
      </c>
    </row>
    <row r="283" spans="1:8" x14ac:dyDescent="0.25">
      <c r="A283" s="1">
        <v>281</v>
      </c>
      <c r="B283" s="43" t="s">
        <v>344</v>
      </c>
      <c r="C283" s="37">
        <f t="shared" si="4"/>
        <v>260</v>
      </c>
      <c r="D283" s="27">
        <v>10</v>
      </c>
      <c r="E283" s="27">
        <v>160</v>
      </c>
      <c r="F283" s="27">
        <v>0</v>
      </c>
      <c r="G283" s="27">
        <v>13</v>
      </c>
      <c r="H283" s="27">
        <v>77</v>
      </c>
    </row>
    <row r="284" spans="1:8" x14ac:dyDescent="0.25">
      <c r="A284" s="1">
        <v>282</v>
      </c>
      <c r="B284" s="43" t="s">
        <v>303</v>
      </c>
      <c r="C284" s="37">
        <f t="shared" si="4"/>
        <v>247</v>
      </c>
      <c r="D284" s="27">
        <v>5</v>
      </c>
      <c r="E284" s="27">
        <v>140</v>
      </c>
      <c r="F284" s="27">
        <v>30</v>
      </c>
      <c r="G284" s="27">
        <v>57</v>
      </c>
      <c r="H284" s="27">
        <v>15</v>
      </c>
    </row>
    <row r="285" spans="1:8" x14ac:dyDescent="0.25">
      <c r="A285" s="1">
        <v>283</v>
      </c>
      <c r="B285" s="43" t="s">
        <v>346</v>
      </c>
      <c r="C285" s="37">
        <f t="shared" si="4"/>
        <v>243</v>
      </c>
      <c r="D285" s="27">
        <v>5</v>
      </c>
      <c r="E285" s="27">
        <v>130</v>
      </c>
      <c r="F285" s="27">
        <v>0</v>
      </c>
      <c r="G285" s="27">
        <v>38</v>
      </c>
      <c r="H285" s="27">
        <v>70</v>
      </c>
    </row>
    <row r="286" spans="1:8" x14ac:dyDescent="0.25">
      <c r="A286" s="1">
        <v>284</v>
      </c>
      <c r="B286" s="43" t="s">
        <v>341</v>
      </c>
      <c r="C286" s="37">
        <f t="shared" si="4"/>
        <v>235</v>
      </c>
      <c r="D286" s="27">
        <v>5</v>
      </c>
      <c r="E286" s="27">
        <v>160</v>
      </c>
      <c r="F286" s="27">
        <v>0</v>
      </c>
      <c r="G286" s="27">
        <v>0</v>
      </c>
      <c r="H286" s="27">
        <v>70</v>
      </c>
    </row>
    <row r="287" spans="1:8" x14ac:dyDescent="0.25">
      <c r="A287" s="1">
        <v>285</v>
      </c>
      <c r="B287" s="43" t="s">
        <v>343</v>
      </c>
      <c r="C287" s="37">
        <f t="shared" si="4"/>
        <v>200</v>
      </c>
      <c r="D287" s="50">
        <v>10</v>
      </c>
      <c r="E287" s="50">
        <v>160</v>
      </c>
      <c r="F287" s="50">
        <v>0</v>
      </c>
      <c r="G287" s="50">
        <v>0</v>
      </c>
      <c r="H287" s="50">
        <v>30</v>
      </c>
    </row>
    <row r="288" spans="1:8" x14ac:dyDescent="0.25">
      <c r="A288" s="1">
        <v>286</v>
      </c>
      <c r="B288" s="43" t="s">
        <v>342</v>
      </c>
      <c r="C288" s="37">
        <f t="shared" si="4"/>
        <v>190</v>
      </c>
      <c r="D288" s="27">
        <v>10</v>
      </c>
      <c r="E288" s="27">
        <v>160</v>
      </c>
      <c r="F288" s="27">
        <v>0</v>
      </c>
      <c r="G288" s="27">
        <v>0</v>
      </c>
      <c r="H288" s="27">
        <v>20</v>
      </c>
    </row>
    <row r="289" spans="1:8" x14ac:dyDescent="0.25">
      <c r="A289" s="1">
        <v>287</v>
      </c>
      <c r="B289" s="43" t="s">
        <v>345</v>
      </c>
      <c r="C289" s="37">
        <f t="shared" si="4"/>
        <v>175</v>
      </c>
      <c r="D289" s="27">
        <v>5</v>
      </c>
      <c r="E289" s="27">
        <v>160</v>
      </c>
      <c r="F289" s="27">
        <v>0</v>
      </c>
      <c r="G289" s="27">
        <v>0</v>
      </c>
      <c r="H289" s="27">
        <v>10</v>
      </c>
    </row>
    <row r="290" spans="1:8" x14ac:dyDescent="0.25">
      <c r="A290" s="4"/>
      <c r="B290" s="24" t="s">
        <v>197</v>
      </c>
      <c r="C290" s="98">
        <f>SUM(C3:C286)/286</f>
        <v>2038.6290209790207</v>
      </c>
    </row>
    <row r="291" spans="1:8" x14ac:dyDescent="0.25">
      <c r="A291" s="4"/>
    </row>
  </sheetData>
  <sortState xmlns:xlrd2="http://schemas.microsoft.com/office/spreadsheetml/2017/richdata2" ref="A3:H289">
    <sortCondition descending="1" ref="C3:C289"/>
  </sortState>
  <mergeCells count="1">
    <mergeCell ref="A1:H1"/>
  </mergeCells>
  <pageMargins left="0.25" right="0.25" top="0.75" bottom="0.75" header="0.3" footer="0.3"/>
  <pageSetup paperSize="9" scale="9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  <pageSetUpPr fitToPage="1"/>
  </sheetPr>
  <dimension ref="A1:R62"/>
  <sheetViews>
    <sheetView topLeftCell="C43" zoomScaleNormal="100" workbookViewId="0">
      <selection activeCell="L55" sqref="L55"/>
    </sheetView>
  </sheetViews>
  <sheetFormatPr defaultColWidth="8.85546875" defaultRowHeight="15" x14ac:dyDescent="0.25"/>
  <cols>
    <col min="2" max="2" width="19.85546875" customWidth="1"/>
    <col min="3" max="3" width="11.7109375" customWidth="1"/>
    <col min="4" max="5" width="10.85546875" customWidth="1"/>
    <col min="6" max="6" width="10.42578125" customWidth="1"/>
    <col min="7" max="7" width="10.140625" customWidth="1"/>
    <col min="8" max="8" width="9.85546875" customWidth="1"/>
    <col min="10" max="10" width="6.140625" customWidth="1"/>
    <col min="11" max="11" width="33.42578125" bestFit="1" customWidth="1"/>
    <col min="12" max="12" width="9.5703125" bestFit="1" customWidth="1"/>
    <col min="13" max="13" width="6.140625" customWidth="1"/>
  </cols>
  <sheetData>
    <row r="1" spans="1:18" ht="18.75" x14ac:dyDescent="0.25">
      <c r="B1" s="106"/>
      <c r="C1" s="106"/>
      <c r="D1" s="106"/>
      <c r="E1" s="106"/>
      <c r="F1" s="106"/>
      <c r="G1" s="106"/>
      <c r="H1" s="106"/>
    </row>
    <row r="2" spans="1:18" ht="47.25" x14ac:dyDescent="0.25">
      <c r="A2" s="1"/>
      <c r="B2" s="7" t="s">
        <v>206</v>
      </c>
      <c r="C2" s="8" t="s">
        <v>205</v>
      </c>
      <c r="D2" s="9" t="s">
        <v>207</v>
      </c>
      <c r="E2" s="9" t="s">
        <v>208</v>
      </c>
      <c r="F2" s="9" t="s">
        <v>209</v>
      </c>
      <c r="G2" s="9" t="s">
        <v>210</v>
      </c>
      <c r="H2" s="9" t="s">
        <v>211</v>
      </c>
    </row>
    <row r="3" spans="1:18" x14ac:dyDescent="0.25">
      <c r="A3" s="19">
        <v>1</v>
      </c>
      <c r="B3" s="68" t="s">
        <v>81</v>
      </c>
      <c r="C3" s="34">
        <f t="shared" ref="C3:C24" si="0">D3+E3+F3+G3+H3</f>
        <v>3998</v>
      </c>
      <c r="D3" s="54">
        <v>200</v>
      </c>
      <c r="E3" s="54">
        <v>850</v>
      </c>
      <c r="F3" s="54">
        <v>1634</v>
      </c>
      <c r="G3" s="54">
        <v>984</v>
      </c>
      <c r="H3" s="54">
        <v>330</v>
      </c>
      <c r="K3" s="20"/>
      <c r="L3" s="20"/>
    </row>
    <row r="4" spans="1:18" x14ac:dyDescent="0.25">
      <c r="A4" s="19">
        <v>2</v>
      </c>
      <c r="B4" s="40" t="s">
        <v>80</v>
      </c>
      <c r="C4" s="34">
        <f t="shared" si="0"/>
        <v>3969.3</v>
      </c>
      <c r="D4" s="76">
        <v>160</v>
      </c>
      <c r="E4" s="76">
        <v>990</v>
      </c>
      <c r="F4" s="76">
        <v>1753.3</v>
      </c>
      <c r="G4" s="76">
        <v>861</v>
      </c>
      <c r="H4" s="76">
        <v>205</v>
      </c>
      <c r="K4" s="20"/>
      <c r="L4" s="73"/>
      <c r="M4" s="30"/>
      <c r="N4" s="30"/>
      <c r="O4" s="30"/>
      <c r="P4" s="30"/>
      <c r="Q4" s="30"/>
    </row>
    <row r="5" spans="1:18" x14ac:dyDescent="0.25">
      <c r="A5" s="19">
        <v>3</v>
      </c>
      <c r="B5" s="43" t="s">
        <v>82</v>
      </c>
      <c r="C5" s="35">
        <f t="shared" si="0"/>
        <v>3936</v>
      </c>
      <c r="D5" s="54">
        <v>100</v>
      </c>
      <c r="E5" s="54">
        <v>840</v>
      </c>
      <c r="F5" s="54">
        <v>2159</v>
      </c>
      <c r="G5" s="54">
        <v>652</v>
      </c>
      <c r="H5" s="54">
        <v>185</v>
      </c>
      <c r="L5" s="73"/>
      <c r="M5" s="30"/>
      <c r="N5" s="30"/>
      <c r="O5" s="30"/>
      <c r="P5" s="30"/>
      <c r="Q5" s="30"/>
    </row>
    <row r="6" spans="1:18" x14ac:dyDescent="0.25">
      <c r="A6" s="19">
        <v>4</v>
      </c>
      <c r="B6" s="40" t="s">
        <v>112</v>
      </c>
      <c r="C6" s="35">
        <f t="shared" si="0"/>
        <v>3911</v>
      </c>
      <c r="D6" s="76">
        <v>160</v>
      </c>
      <c r="E6" s="76">
        <v>1080</v>
      </c>
      <c r="F6" s="76">
        <v>1702</v>
      </c>
      <c r="G6" s="76">
        <v>619</v>
      </c>
      <c r="H6" s="76">
        <v>350</v>
      </c>
      <c r="L6" s="73"/>
      <c r="M6" s="30"/>
      <c r="N6" s="30"/>
      <c r="O6" s="30"/>
      <c r="P6" s="30"/>
      <c r="Q6" s="30"/>
    </row>
    <row r="7" spans="1:18" x14ac:dyDescent="0.25">
      <c r="A7" s="19">
        <v>5</v>
      </c>
      <c r="B7" s="43" t="s">
        <v>115</v>
      </c>
      <c r="C7" s="35">
        <f t="shared" si="0"/>
        <v>3728.3</v>
      </c>
      <c r="D7" s="54">
        <v>75</v>
      </c>
      <c r="E7" s="54">
        <v>1070</v>
      </c>
      <c r="F7" s="54">
        <v>1903.3</v>
      </c>
      <c r="G7" s="54">
        <v>395</v>
      </c>
      <c r="H7" s="54">
        <v>285</v>
      </c>
      <c r="L7" s="73"/>
      <c r="M7" s="30"/>
      <c r="N7" s="30"/>
      <c r="O7" s="30"/>
      <c r="P7" s="30"/>
      <c r="Q7" s="30"/>
    </row>
    <row r="8" spans="1:18" ht="15.75" thickBot="1" x14ac:dyDescent="0.3">
      <c r="A8" s="19">
        <v>6</v>
      </c>
      <c r="B8" s="67" t="s">
        <v>297</v>
      </c>
      <c r="C8" s="35">
        <f t="shared" si="0"/>
        <v>3683</v>
      </c>
      <c r="D8" s="54">
        <v>100</v>
      </c>
      <c r="E8" s="54">
        <v>1100</v>
      </c>
      <c r="F8" s="54">
        <v>2035</v>
      </c>
      <c r="G8" s="54">
        <v>288</v>
      </c>
      <c r="H8" s="54">
        <v>160</v>
      </c>
      <c r="L8" s="73"/>
      <c r="M8" s="30"/>
      <c r="N8" s="30"/>
      <c r="O8" s="30"/>
      <c r="P8" s="30"/>
      <c r="Q8" s="30"/>
    </row>
    <row r="9" spans="1:18" x14ac:dyDescent="0.25">
      <c r="A9" s="19">
        <v>7</v>
      </c>
      <c r="B9" s="68" t="s">
        <v>298</v>
      </c>
      <c r="C9" s="35">
        <f t="shared" si="0"/>
        <v>2878</v>
      </c>
      <c r="D9" s="54">
        <v>70</v>
      </c>
      <c r="E9" s="54">
        <v>880</v>
      </c>
      <c r="F9" s="54">
        <v>1390</v>
      </c>
      <c r="G9" s="54">
        <v>408</v>
      </c>
      <c r="H9" s="54">
        <v>130</v>
      </c>
      <c r="L9" s="73"/>
      <c r="M9" s="30"/>
      <c r="N9" s="30"/>
      <c r="O9" s="30"/>
      <c r="P9" s="30"/>
      <c r="Q9" s="30"/>
    </row>
    <row r="10" spans="1:18" x14ac:dyDescent="0.25">
      <c r="A10" s="19">
        <v>8</v>
      </c>
      <c r="B10" s="43" t="s">
        <v>1</v>
      </c>
      <c r="C10" s="35">
        <f t="shared" si="0"/>
        <v>2860</v>
      </c>
      <c r="D10" s="54">
        <v>100</v>
      </c>
      <c r="E10" s="54">
        <v>820</v>
      </c>
      <c r="F10" s="54">
        <v>1429</v>
      </c>
      <c r="G10" s="54">
        <v>361</v>
      </c>
      <c r="H10" s="54">
        <v>150</v>
      </c>
      <c r="L10" s="73"/>
      <c r="M10" s="30"/>
      <c r="N10" s="30"/>
      <c r="O10" s="30"/>
      <c r="P10" s="30"/>
      <c r="Q10" s="30"/>
    </row>
    <row r="11" spans="1:18" x14ac:dyDescent="0.25">
      <c r="A11" s="19">
        <v>9</v>
      </c>
      <c r="B11" s="43" t="s">
        <v>86</v>
      </c>
      <c r="C11" s="35">
        <f t="shared" si="0"/>
        <v>2801</v>
      </c>
      <c r="D11" s="54">
        <v>205</v>
      </c>
      <c r="E11" s="54">
        <v>652</v>
      </c>
      <c r="F11" s="54">
        <v>605</v>
      </c>
      <c r="G11" s="54">
        <v>829</v>
      </c>
      <c r="H11" s="54">
        <v>510</v>
      </c>
      <c r="L11" s="73"/>
      <c r="M11" s="30"/>
      <c r="N11" s="30"/>
      <c r="O11" s="30"/>
      <c r="P11" s="30"/>
      <c r="Q11" s="30"/>
    </row>
    <row r="12" spans="1:18" x14ac:dyDescent="0.25">
      <c r="A12" s="19">
        <v>10</v>
      </c>
      <c r="B12" s="43" t="s">
        <v>2</v>
      </c>
      <c r="C12" s="35">
        <f t="shared" si="0"/>
        <v>2679</v>
      </c>
      <c r="D12" s="54">
        <v>190</v>
      </c>
      <c r="E12" s="54">
        <v>572</v>
      </c>
      <c r="F12" s="54">
        <v>1110</v>
      </c>
      <c r="G12" s="54">
        <v>757</v>
      </c>
      <c r="H12" s="54">
        <v>50</v>
      </c>
      <c r="L12" s="73"/>
      <c r="M12" s="30"/>
      <c r="N12" s="30"/>
      <c r="O12" s="30"/>
      <c r="P12" s="30"/>
      <c r="Q12" s="30"/>
    </row>
    <row r="13" spans="1:18" x14ac:dyDescent="0.25">
      <c r="A13" s="19">
        <v>11</v>
      </c>
      <c r="B13" s="43" t="s">
        <v>318</v>
      </c>
      <c r="C13" s="35">
        <f t="shared" si="0"/>
        <v>2616</v>
      </c>
      <c r="D13" s="54">
        <v>90</v>
      </c>
      <c r="E13" s="54">
        <v>610</v>
      </c>
      <c r="F13" s="54">
        <v>1300</v>
      </c>
      <c r="G13" s="54">
        <v>296</v>
      </c>
      <c r="H13" s="54">
        <v>320</v>
      </c>
      <c r="K13" s="20"/>
      <c r="L13" s="23"/>
    </row>
    <row r="14" spans="1:18" x14ac:dyDescent="0.25">
      <c r="A14" s="19">
        <v>12</v>
      </c>
      <c r="B14" s="43" t="s">
        <v>88</v>
      </c>
      <c r="C14" s="35">
        <f t="shared" si="0"/>
        <v>2530</v>
      </c>
      <c r="D14" s="54">
        <v>100</v>
      </c>
      <c r="E14" s="54">
        <v>810</v>
      </c>
      <c r="F14" s="54">
        <v>1210</v>
      </c>
      <c r="G14" s="54">
        <v>250</v>
      </c>
      <c r="H14" s="54">
        <v>160</v>
      </c>
      <c r="K14" s="20"/>
      <c r="L14" s="23"/>
    </row>
    <row r="15" spans="1:18" ht="15.75" thickBot="1" x14ac:dyDescent="0.3">
      <c r="A15" s="19">
        <v>13</v>
      </c>
      <c r="B15" s="67" t="s">
        <v>114</v>
      </c>
      <c r="C15" s="35">
        <f t="shared" si="0"/>
        <v>2368</v>
      </c>
      <c r="D15" s="54">
        <v>100</v>
      </c>
      <c r="E15" s="54">
        <v>570</v>
      </c>
      <c r="F15" s="54">
        <v>788</v>
      </c>
      <c r="G15" s="54">
        <v>830</v>
      </c>
      <c r="H15" s="54">
        <v>80</v>
      </c>
      <c r="K15" s="20"/>
      <c r="L15" s="23"/>
    </row>
    <row r="16" spans="1:18" x14ac:dyDescent="0.25">
      <c r="A16" s="19">
        <v>14</v>
      </c>
      <c r="B16" s="40" t="s">
        <v>85</v>
      </c>
      <c r="C16" s="35">
        <f t="shared" si="0"/>
        <v>2207</v>
      </c>
      <c r="D16" s="76">
        <v>165</v>
      </c>
      <c r="E16" s="76">
        <v>562</v>
      </c>
      <c r="F16" s="76">
        <v>715</v>
      </c>
      <c r="G16" s="76">
        <v>560</v>
      </c>
      <c r="H16" s="76">
        <v>205</v>
      </c>
      <c r="N16" s="73"/>
      <c r="O16" s="73"/>
      <c r="P16" s="73"/>
      <c r="Q16" s="73"/>
      <c r="R16" s="73"/>
    </row>
    <row r="17" spans="1:17" x14ac:dyDescent="0.25">
      <c r="A17" s="19">
        <v>15</v>
      </c>
      <c r="B17" s="43" t="s">
        <v>113</v>
      </c>
      <c r="C17" s="35">
        <f t="shared" si="0"/>
        <v>2045</v>
      </c>
      <c r="D17" s="54">
        <v>105</v>
      </c>
      <c r="E17" s="54">
        <v>570</v>
      </c>
      <c r="F17" s="54">
        <v>995</v>
      </c>
      <c r="G17" s="54">
        <v>180</v>
      </c>
      <c r="H17" s="54">
        <v>195</v>
      </c>
      <c r="K17" s="71" t="s">
        <v>327</v>
      </c>
      <c r="L17" s="21" t="s">
        <v>249</v>
      </c>
    </row>
    <row r="18" spans="1:17" x14ac:dyDescent="0.25">
      <c r="A18" s="19">
        <v>16</v>
      </c>
      <c r="B18" s="43" t="s">
        <v>83</v>
      </c>
      <c r="C18" s="35">
        <f t="shared" si="0"/>
        <v>2008</v>
      </c>
      <c r="D18" s="54">
        <v>150</v>
      </c>
      <c r="E18" s="54">
        <v>610</v>
      </c>
      <c r="F18" s="54">
        <v>868</v>
      </c>
      <c r="G18" s="54">
        <v>265</v>
      </c>
      <c r="H18" s="54">
        <v>115</v>
      </c>
      <c r="J18" s="1">
        <v>1</v>
      </c>
      <c r="K18" s="68" t="s">
        <v>81</v>
      </c>
      <c r="L18" s="46">
        <f t="shared" ref="L18:L23" si="1">SUM(M18:Q18)</f>
        <v>3998</v>
      </c>
      <c r="M18" s="27">
        <v>200</v>
      </c>
      <c r="N18" s="27">
        <v>850</v>
      </c>
      <c r="O18" s="27">
        <v>1634</v>
      </c>
      <c r="P18" s="27">
        <v>984</v>
      </c>
      <c r="Q18" s="27">
        <v>330</v>
      </c>
    </row>
    <row r="19" spans="1:17" x14ac:dyDescent="0.25">
      <c r="A19" s="19">
        <v>17</v>
      </c>
      <c r="B19" s="43" t="s">
        <v>200</v>
      </c>
      <c r="C19" s="35">
        <f t="shared" si="0"/>
        <v>1900</v>
      </c>
      <c r="D19" s="54">
        <v>100</v>
      </c>
      <c r="E19" s="54">
        <v>490</v>
      </c>
      <c r="F19" s="54">
        <v>370</v>
      </c>
      <c r="G19" s="54">
        <v>770</v>
      </c>
      <c r="H19" s="54">
        <v>170</v>
      </c>
      <c r="J19" s="1">
        <v>2</v>
      </c>
      <c r="K19" s="40" t="s">
        <v>80</v>
      </c>
      <c r="L19" s="46">
        <f t="shared" si="1"/>
        <v>3969.3</v>
      </c>
      <c r="M19" s="28">
        <v>160</v>
      </c>
      <c r="N19" s="28">
        <v>990</v>
      </c>
      <c r="O19" s="28">
        <v>1753.3</v>
      </c>
      <c r="P19" s="28">
        <v>861</v>
      </c>
      <c r="Q19" s="28">
        <v>205</v>
      </c>
    </row>
    <row r="20" spans="1:17" x14ac:dyDescent="0.25">
      <c r="A20" s="19">
        <v>18</v>
      </c>
      <c r="B20" s="43" t="s">
        <v>319</v>
      </c>
      <c r="C20" s="35">
        <f t="shared" si="0"/>
        <v>1710</v>
      </c>
      <c r="D20" s="54">
        <v>60</v>
      </c>
      <c r="E20" s="54">
        <v>617</v>
      </c>
      <c r="F20" s="54">
        <v>870</v>
      </c>
      <c r="G20" s="54">
        <v>93</v>
      </c>
      <c r="H20" s="54">
        <v>70</v>
      </c>
      <c r="J20" s="1">
        <v>3</v>
      </c>
      <c r="K20" s="43" t="s">
        <v>82</v>
      </c>
      <c r="L20" s="46">
        <f t="shared" si="1"/>
        <v>3936</v>
      </c>
      <c r="M20" s="27">
        <v>100</v>
      </c>
      <c r="N20" s="27">
        <v>840</v>
      </c>
      <c r="O20" s="27">
        <v>2159</v>
      </c>
      <c r="P20" s="27">
        <v>652</v>
      </c>
      <c r="Q20" s="27">
        <v>185</v>
      </c>
    </row>
    <row r="21" spans="1:17" x14ac:dyDescent="0.25">
      <c r="A21" s="19">
        <v>19</v>
      </c>
      <c r="B21" s="43" t="s">
        <v>0</v>
      </c>
      <c r="C21" s="35">
        <f t="shared" si="0"/>
        <v>1697</v>
      </c>
      <c r="D21" s="54">
        <v>100</v>
      </c>
      <c r="E21" s="54">
        <v>430</v>
      </c>
      <c r="F21" s="54">
        <v>620</v>
      </c>
      <c r="G21" s="54">
        <v>332</v>
      </c>
      <c r="H21" s="54">
        <v>215</v>
      </c>
      <c r="J21" s="1">
        <v>4</v>
      </c>
      <c r="K21" s="43" t="s">
        <v>297</v>
      </c>
      <c r="L21" s="46">
        <f t="shared" si="1"/>
        <v>3683</v>
      </c>
      <c r="M21" s="27">
        <v>100</v>
      </c>
      <c r="N21" s="27">
        <v>1100</v>
      </c>
      <c r="O21" s="27">
        <v>2035</v>
      </c>
      <c r="P21" s="27">
        <v>288</v>
      </c>
      <c r="Q21" s="27">
        <v>160</v>
      </c>
    </row>
    <row r="22" spans="1:17" x14ac:dyDescent="0.25">
      <c r="A22" s="19">
        <v>20</v>
      </c>
      <c r="B22" s="43" t="s">
        <v>84</v>
      </c>
      <c r="C22" s="35">
        <f t="shared" si="0"/>
        <v>1552</v>
      </c>
      <c r="D22" s="54">
        <v>100</v>
      </c>
      <c r="E22" s="54">
        <v>808</v>
      </c>
      <c r="F22" s="54">
        <v>180</v>
      </c>
      <c r="G22" s="54">
        <v>424</v>
      </c>
      <c r="H22" s="54">
        <v>40</v>
      </c>
      <c r="J22" s="1">
        <v>5</v>
      </c>
      <c r="K22" s="43" t="s">
        <v>298</v>
      </c>
      <c r="L22" s="46">
        <f t="shared" si="1"/>
        <v>2878</v>
      </c>
      <c r="M22" s="27">
        <v>70</v>
      </c>
      <c r="N22" s="27">
        <v>880</v>
      </c>
      <c r="O22" s="27">
        <v>1390</v>
      </c>
      <c r="P22" s="27">
        <v>408</v>
      </c>
      <c r="Q22" s="27">
        <v>130</v>
      </c>
    </row>
    <row r="23" spans="1:17" ht="15.75" thickBot="1" x14ac:dyDescent="0.3">
      <c r="A23" s="19">
        <v>21</v>
      </c>
      <c r="B23" s="43" t="s">
        <v>317</v>
      </c>
      <c r="C23" s="35">
        <f t="shared" si="0"/>
        <v>1509</v>
      </c>
      <c r="D23" s="54">
        <v>190</v>
      </c>
      <c r="E23" s="54">
        <v>300</v>
      </c>
      <c r="F23" s="54">
        <v>705</v>
      </c>
      <c r="G23" s="54">
        <v>304</v>
      </c>
      <c r="H23" s="54">
        <v>10</v>
      </c>
      <c r="J23" s="1">
        <v>6</v>
      </c>
      <c r="K23" s="67" t="s">
        <v>317</v>
      </c>
      <c r="L23" s="46">
        <f t="shared" si="1"/>
        <v>1509</v>
      </c>
      <c r="M23" s="27">
        <v>190</v>
      </c>
      <c r="N23" s="27">
        <v>300</v>
      </c>
      <c r="O23" s="27">
        <v>705</v>
      </c>
      <c r="P23" s="27">
        <v>304</v>
      </c>
      <c r="Q23" s="27">
        <v>10</v>
      </c>
    </row>
    <row r="24" spans="1:17" x14ac:dyDescent="0.25">
      <c r="A24" s="19">
        <v>22</v>
      </c>
      <c r="B24" s="43" t="s">
        <v>87</v>
      </c>
      <c r="C24" s="35">
        <f t="shared" si="0"/>
        <v>1337</v>
      </c>
      <c r="D24" s="55">
        <v>100</v>
      </c>
      <c r="E24" s="55">
        <v>334</v>
      </c>
      <c r="F24" s="55">
        <v>570</v>
      </c>
      <c r="G24" s="55">
        <v>233</v>
      </c>
      <c r="H24" s="55">
        <v>100</v>
      </c>
      <c r="K24" s="11" t="s">
        <v>247</v>
      </c>
      <c r="L24" s="28">
        <f>AVERAGE(L18,L20:L23)</f>
        <v>3200.8</v>
      </c>
    </row>
    <row r="25" spans="1:17" x14ac:dyDescent="0.25">
      <c r="B25" s="82" t="s">
        <v>197</v>
      </c>
      <c r="C25" s="87">
        <f>AVERAGE(C3:C24)</f>
        <v>2632.8454545454547</v>
      </c>
      <c r="K25" s="11" t="s">
        <v>229</v>
      </c>
      <c r="L25" s="49">
        <f>(L24+L19)/2</f>
        <v>3585.05</v>
      </c>
    </row>
    <row r="26" spans="1:17" x14ac:dyDescent="0.25">
      <c r="K26" s="11" t="s">
        <v>230</v>
      </c>
      <c r="L26" s="28">
        <f>L25+L24</f>
        <v>6785.85</v>
      </c>
    </row>
    <row r="28" spans="1:17" x14ac:dyDescent="0.25">
      <c r="K28" s="72" t="s">
        <v>325</v>
      </c>
      <c r="L28" s="21" t="s">
        <v>249</v>
      </c>
    </row>
    <row r="29" spans="1:17" x14ac:dyDescent="0.25">
      <c r="J29" s="1">
        <v>1</v>
      </c>
      <c r="K29" s="43" t="s">
        <v>1</v>
      </c>
      <c r="L29" s="46">
        <f t="shared" ref="L29:L33" si="2">SUM(M29:Q29)</f>
        <v>2860</v>
      </c>
      <c r="M29" s="27">
        <v>100</v>
      </c>
      <c r="N29" s="27">
        <v>820</v>
      </c>
      <c r="O29" s="27">
        <v>1429</v>
      </c>
      <c r="P29" s="27">
        <v>361</v>
      </c>
      <c r="Q29" s="27">
        <v>150</v>
      </c>
    </row>
    <row r="30" spans="1:17" x14ac:dyDescent="0.25">
      <c r="J30" s="1">
        <v>2</v>
      </c>
      <c r="K30" s="43" t="s">
        <v>86</v>
      </c>
      <c r="L30" s="46">
        <f t="shared" si="2"/>
        <v>2801</v>
      </c>
      <c r="M30" s="27">
        <v>205</v>
      </c>
      <c r="N30" s="27">
        <v>652</v>
      </c>
      <c r="O30" s="27">
        <v>605</v>
      </c>
      <c r="P30" s="27">
        <v>829</v>
      </c>
      <c r="Q30" s="27">
        <v>510</v>
      </c>
    </row>
    <row r="31" spans="1:17" x14ac:dyDescent="0.25">
      <c r="J31" s="1">
        <v>3</v>
      </c>
      <c r="K31" s="43" t="s">
        <v>88</v>
      </c>
      <c r="L31" s="46">
        <f t="shared" si="2"/>
        <v>2530</v>
      </c>
      <c r="M31" s="27">
        <v>100</v>
      </c>
      <c r="N31" s="27">
        <v>810</v>
      </c>
      <c r="O31" s="27">
        <v>1210</v>
      </c>
      <c r="P31" s="27">
        <v>250</v>
      </c>
      <c r="Q31" s="27">
        <v>160</v>
      </c>
    </row>
    <row r="32" spans="1:17" x14ac:dyDescent="0.25">
      <c r="J32" s="1">
        <v>4</v>
      </c>
      <c r="K32" s="40" t="s">
        <v>85</v>
      </c>
      <c r="L32" s="46">
        <f t="shared" si="2"/>
        <v>2207</v>
      </c>
      <c r="M32" s="28">
        <v>165</v>
      </c>
      <c r="N32" s="28">
        <v>562</v>
      </c>
      <c r="O32" s="28">
        <v>715</v>
      </c>
      <c r="P32" s="28">
        <v>560</v>
      </c>
      <c r="Q32" s="28">
        <v>205</v>
      </c>
    </row>
    <row r="33" spans="4:17" x14ac:dyDescent="0.25">
      <c r="J33" s="1">
        <v>5</v>
      </c>
      <c r="K33" s="43" t="s">
        <v>83</v>
      </c>
      <c r="L33" s="46">
        <f t="shared" si="2"/>
        <v>2008</v>
      </c>
      <c r="M33" s="27">
        <v>150</v>
      </c>
      <c r="N33" s="27">
        <v>610</v>
      </c>
      <c r="O33" s="27">
        <v>868</v>
      </c>
      <c r="P33" s="27">
        <v>265</v>
      </c>
      <c r="Q33" s="27">
        <v>115</v>
      </c>
    </row>
    <row r="34" spans="4:17" x14ac:dyDescent="0.25">
      <c r="D34" s="73"/>
      <c r="E34" s="30"/>
      <c r="F34" s="30"/>
      <c r="G34" s="30"/>
      <c r="H34" s="30"/>
      <c r="J34" s="1">
        <v>6</v>
      </c>
      <c r="K34" s="43" t="s">
        <v>200</v>
      </c>
      <c r="L34" s="46">
        <f>SUM(M34:Q34)</f>
        <v>1900</v>
      </c>
      <c r="M34" s="27">
        <v>100</v>
      </c>
      <c r="N34" s="27">
        <v>490</v>
      </c>
      <c r="O34" s="27">
        <v>370</v>
      </c>
      <c r="P34" s="27">
        <v>770</v>
      </c>
      <c r="Q34" s="27">
        <v>170</v>
      </c>
    </row>
    <row r="35" spans="4:17" x14ac:dyDescent="0.25">
      <c r="J35" s="1">
        <v>7</v>
      </c>
      <c r="K35" s="43" t="s">
        <v>0</v>
      </c>
      <c r="L35" s="46">
        <f>SUM(M35:Q35)</f>
        <v>1697</v>
      </c>
      <c r="M35" s="27">
        <v>100</v>
      </c>
      <c r="N35" s="27">
        <v>430</v>
      </c>
      <c r="O35" s="27">
        <v>620</v>
      </c>
      <c r="P35" s="27">
        <v>332</v>
      </c>
      <c r="Q35" s="27">
        <v>215</v>
      </c>
    </row>
    <row r="36" spans="4:17" x14ac:dyDescent="0.25">
      <c r="J36" s="1">
        <v>8</v>
      </c>
      <c r="K36" s="43" t="s">
        <v>84</v>
      </c>
      <c r="L36" s="46">
        <f>SUM(M36:Q36)</f>
        <v>1552</v>
      </c>
      <c r="M36" s="27">
        <v>100</v>
      </c>
      <c r="N36" s="27">
        <v>808</v>
      </c>
      <c r="O36" s="27">
        <v>180</v>
      </c>
      <c r="P36" s="27">
        <v>424</v>
      </c>
      <c r="Q36" s="27">
        <v>40</v>
      </c>
    </row>
    <row r="37" spans="4:17" x14ac:dyDescent="0.25">
      <c r="J37" s="1">
        <v>9</v>
      </c>
      <c r="K37" s="43" t="s">
        <v>87</v>
      </c>
      <c r="L37" s="46">
        <f>SUM(M37:Q37)</f>
        <v>1337</v>
      </c>
      <c r="M37" s="27">
        <v>100</v>
      </c>
      <c r="N37" s="27">
        <v>334</v>
      </c>
      <c r="O37" s="27">
        <v>570</v>
      </c>
      <c r="P37" s="27">
        <v>233</v>
      </c>
      <c r="Q37" s="27">
        <v>100</v>
      </c>
    </row>
    <row r="38" spans="4:17" x14ac:dyDescent="0.25">
      <c r="I38" s="30"/>
      <c r="K38" s="11" t="s">
        <v>247</v>
      </c>
      <c r="L38" s="28">
        <f>AVERAGE(L29:L31,L33:L37)</f>
        <v>2085.625</v>
      </c>
    </row>
    <row r="39" spans="4:17" x14ac:dyDescent="0.25">
      <c r="K39" s="11" t="s">
        <v>229</v>
      </c>
      <c r="L39" s="49">
        <f>(L38+L32)/2</f>
        <v>2146.3125</v>
      </c>
    </row>
    <row r="40" spans="4:17" x14ac:dyDescent="0.25">
      <c r="K40" s="11" t="s">
        <v>230</v>
      </c>
      <c r="L40" s="28">
        <f>L39+L38</f>
        <v>4231.9375</v>
      </c>
    </row>
    <row r="42" spans="4:17" x14ac:dyDescent="0.25">
      <c r="K42" s="71" t="s">
        <v>320</v>
      </c>
      <c r="L42" s="21" t="s">
        <v>249</v>
      </c>
      <c r="M42" s="20"/>
      <c r="N42" s="20"/>
      <c r="O42" s="20"/>
      <c r="P42" s="20"/>
      <c r="Q42" s="20"/>
    </row>
    <row r="43" spans="4:17" x14ac:dyDescent="0.25">
      <c r="J43" s="1">
        <v>1</v>
      </c>
      <c r="K43" s="66" t="s">
        <v>112</v>
      </c>
      <c r="L43" s="46">
        <f t="shared" ref="L43:L49" si="3">SUM(M43:Q43)</f>
        <v>3911</v>
      </c>
      <c r="M43" s="28">
        <v>160</v>
      </c>
      <c r="N43" s="28">
        <v>1080</v>
      </c>
      <c r="O43" s="28">
        <v>1702</v>
      </c>
      <c r="P43" s="28">
        <v>619</v>
      </c>
      <c r="Q43" s="28">
        <v>350</v>
      </c>
    </row>
    <row r="44" spans="4:17" x14ac:dyDescent="0.25">
      <c r="J44" s="1">
        <v>2</v>
      </c>
      <c r="K44" s="43" t="s">
        <v>115</v>
      </c>
      <c r="L44" s="46">
        <f t="shared" si="3"/>
        <v>3728.3</v>
      </c>
      <c r="M44" s="27">
        <v>75</v>
      </c>
      <c r="N44" s="27">
        <v>1070</v>
      </c>
      <c r="O44" s="27">
        <v>1903.3</v>
      </c>
      <c r="P44" s="27">
        <v>395</v>
      </c>
      <c r="Q44" s="27">
        <v>285</v>
      </c>
    </row>
    <row r="45" spans="4:17" x14ac:dyDescent="0.25">
      <c r="J45" s="1">
        <v>4</v>
      </c>
      <c r="K45" s="43" t="s">
        <v>2</v>
      </c>
      <c r="L45" s="46">
        <f t="shared" si="3"/>
        <v>2679</v>
      </c>
      <c r="M45" s="27">
        <v>190</v>
      </c>
      <c r="N45" s="27">
        <v>572</v>
      </c>
      <c r="O45" s="27">
        <v>1110</v>
      </c>
      <c r="P45" s="27">
        <v>757</v>
      </c>
      <c r="Q45" s="27">
        <v>50</v>
      </c>
    </row>
    <row r="46" spans="4:17" x14ac:dyDescent="0.25">
      <c r="J46" s="1">
        <v>3</v>
      </c>
      <c r="K46" s="43" t="s">
        <v>318</v>
      </c>
      <c r="L46" s="46">
        <f t="shared" si="3"/>
        <v>2616</v>
      </c>
      <c r="M46" s="27">
        <v>90</v>
      </c>
      <c r="N46" s="27">
        <v>610</v>
      </c>
      <c r="O46" s="27">
        <v>1300</v>
      </c>
      <c r="P46" s="27">
        <v>296</v>
      </c>
      <c r="Q46" s="27">
        <v>320</v>
      </c>
    </row>
    <row r="47" spans="4:17" x14ac:dyDescent="0.25">
      <c r="J47" s="1">
        <v>5</v>
      </c>
      <c r="K47" s="43" t="s">
        <v>114</v>
      </c>
      <c r="L47" s="46">
        <f t="shared" si="3"/>
        <v>2368</v>
      </c>
      <c r="M47" s="27">
        <v>100</v>
      </c>
      <c r="N47" s="27">
        <v>570</v>
      </c>
      <c r="O47" s="27">
        <v>788</v>
      </c>
      <c r="P47" s="27">
        <v>830</v>
      </c>
      <c r="Q47" s="27">
        <v>80</v>
      </c>
    </row>
    <row r="48" spans="4:17" x14ac:dyDescent="0.25">
      <c r="J48" s="1">
        <v>6</v>
      </c>
      <c r="K48" s="43" t="s">
        <v>113</v>
      </c>
      <c r="L48" s="46">
        <f t="shared" si="3"/>
        <v>2045</v>
      </c>
      <c r="M48" s="27">
        <v>105</v>
      </c>
      <c r="N48" s="27">
        <v>570</v>
      </c>
      <c r="O48" s="27">
        <v>995</v>
      </c>
      <c r="P48" s="27">
        <v>180</v>
      </c>
      <c r="Q48" s="27">
        <v>195</v>
      </c>
    </row>
    <row r="49" spans="10:17" ht="15.75" thickBot="1" x14ac:dyDescent="0.3">
      <c r="J49" s="1">
        <v>7</v>
      </c>
      <c r="K49" s="67" t="s">
        <v>319</v>
      </c>
      <c r="L49" s="46">
        <f t="shared" si="3"/>
        <v>1710</v>
      </c>
      <c r="M49" s="27">
        <v>60</v>
      </c>
      <c r="N49" s="27">
        <v>617</v>
      </c>
      <c r="O49" s="27">
        <v>870</v>
      </c>
      <c r="P49" s="27">
        <v>93</v>
      </c>
      <c r="Q49" s="27">
        <v>70</v>
      </c>
    </row>
    <row r="50" spans="10:17" x14ac:dyDescent="0.25">
      <c r="K50" s="11" t="s">
        <v>247</v>
      </c>
      <c r="L50" s="13">
        <f>AVERAGE(L44:L49)</f>
        <v>2524.3833333333332</v>
      </c>
    </row>
    <row r="51" spans="10:17" x14ac:dyDescent="0.25">
      <c r="K51" s="11" t="s">
        <v>229</v>
      </c>
      <c r="L51" s="49">
        <f>(L50+L43)/2</f>
        <v>3217.6916666666666</v>
      </c>
    </row>
    <row r="52" spans="10:17" x14ac:dyDescent="0.25">
      <c r="K52" s="11" t="s">
        <v>230</v>
      </c>
      <c r="L52" s="13">
        <f>L51+L50</f>
        <v>5742.0749999999998</v>
      </c>
    </row>
    <row r="55" spans="10:17" x14ac:dyDescent="0.25">
      <c r="K55" s="11" t="s">
        <v>282</v>
      </c>
      <c r="L55" s="13">
        <f>(L56+L30)/2</f>
        <v>2716.9</v>
      </c>
      <c r="M55" s="20" t="s">
        <v>86</v>
      </c>
    </row>
    <row r="56" spans="10:17" x14ac:dyDescent="0.25">
      <c r="K56" s="1" t="s">
        <v>283</v>
      </c>
      <c r="L56" s="18">
        <v>2632.8</v>
      </c>
    </row>
    <row r="58" spans="10:17" x14ac:dyDescent="0.25">
      <c r="K58" s="11" t="s">
        <v>284</v>
      </c>
      <c r="L58" s="13">
        <f>L62+L55</f>
        <v>8303.6</v>
      </c>
    </row>
    <row r="59" spans="10:17" x14ac:dyDescent="0.25">
      <c r="J59" s="1">
        <v>1</v>
      </c>
      <c r="K59" s="3" t="s">
        <v>327</v>
      </c>
      <c r="L59" s="44">
        <v>6786</v>
      </c>
    </row>
    <row r="60" spans="10:17" x14ac:dyDescent="0.25">
      <c r="J60" s="1">
        <v>2</v>
      </c>
      <c r="K60" s="3" t="s">
        <v>326</v>
      </c>
      <c r="L60" s="44">
        <v>4232</v>
      </c>
    </row>
    <row r="61" spans="10:17" x14ac:dyDescent="0.25">
      <c r="J61" s="1">
        <v>3</v>
      </c>
      <c r="K61" s="1" t="s">
        <v>320</v>
      </c>
      <c r="L61" s="44">
        <v>5742.1</v>
      </c>
    </row>
    <row r="62" spans="10:17" x14ac:dyDescent="0.25">
      <c r="K62" s="11" t="s">
        <v>285</v>
      </c>
      <c r="L62" s="13">
        <f>AVERAGE(L59:L61)</f>
        <v>5586.7</v>
      </c>
    </row>
  </sheetData>
  <sortState xmlns:xlrd2="http://schemas.microsoft.com/office/spreadsheetml/2017/richdata2" ref="A3:H24">
    <sortCondition descending="1" ref="C3:C24"/>
  </sortState>
  <mergeCells count="1">
    <mergeCell ref="B1:H1"/>
  </mergeCells>
  <pageMargins left="0.7" right="0.7" top="0.75" bottom="0.75" header="0.3" footer="0.3"/>
  <pageSetup paperSize="9" scale="4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-0.249977111117893"/>
    <pageSetUpPr fitToPage="1"/>
  </sheetPr>
  <dimension ref="A1:R58"/>
  <sheetViews>
    <sheetView topLeftCell="B31" workbookViewId="0">
      <selection activeCell="L51" sqref="L51"/>
    </sheetView>
  </sheetViews>
  <sheetFormatPr defaultColWidth="8.85546875" defaultRowHeight="15" x14ac:dyDescent="0.25"/>
  <cols>
    <col min="1" max="1" width="5.28515625" customWidth="1"/>
    <col min="2" max="2" width="22.7109375" customWidth="1"/>
    <col min="3" max="3" width="10.42578125" customWidth="1"/>
    <col min="4" max="4" width="10.140625" customWidth="1"/>
    <col min="5" max="5" width="11" customWidth="1"/>
    <col min="6" max="6" width="10.7109375" customWidth="1"/>
    <col min="7" max="7" width="10.85546875" customWidth="1"/>
    <col min="8" max="8" width="10" customWidth="1"/>
    <col min="10" max="10" width="4.42578125" customWidth="1"/>
    <col min="11" max="11" width="34.7109375" bestFit="1" customWidth="1"/>
    <col min="12" max="12" width="10.42578125" customWidth="1"/>
    <col min="13" max="13" width="6.42578125" customWidth="1"/>
    <col min="14" max="14" width="6.140625" customWidth="1"/>
    <col min="15" max="15" width="6.42578125" customWidth="1"/>
    <col min="16" max="16" width="8.42578125" customWidth="1"/>
    <col min="17" max="17" width="6.140625" customWidth="1"/>
  </cols>
  <sheetData>
    <row r="1" spans="1:17" ht="18.75" x14ac:dyDescent="0.25">
      <c r="A1" s="106" t="s">
        <v>275</v>
      </c>
      <c r="B1" s="106"/>
      <c r="C1" s="106"/>
      <c r="D1" s="106"/>
      <c r="E1" s="106"/>
      <c r="F1" s="106"/>
      <c r="G1" s="106"/>
      <c r="H1" s="106"/>
    </row>
    <row r="2" spans="1:17" ht="47.25" x14ac:dyDescent="0.25">
      <c r="A2" s="7"/>
      <c r="B2" s="7" t="s">
        <v>206</v>
      </c>
      <c r="C2" s="8" t="s">
        <v>205</v>
      </c>
      <c r="D2" s="9" t="s">
        <v>207</v>
      </c>
      <c r="E2" s="9" t="s">
        <v>208</v>
      </c>
      <c r="F2" s="9" t="s">
        <v>209</v>
      </c>
      <c r="G2" s="9" t="s">
        <v>210</v>
      </c>
      <c r="H2" s="9" t="s">
        <v>211</v>
      </c>
    </row>
    <row r="3" spans="1:17" x14ac:dyDescent="0.25">
      <c r="A3" s="1">
        <v>1</v>
      </c>
      <c r="B3" s="66" t="s">
        <v>69</v>
      </c>
      <c r="C3" s="14">
        <f t="shared" ref="C3:C19" si="0">D3+E3+F3+G3+H3</f>
        <v>3847</v>
      </c>
      <c r="D3" s="35">
        <v>160</v>
      </c>
      <c r="E3" s="35">
        <v>1385</v>
      </c>
      <c r="F3" s="35">
        <v>1550</v>
      </c>
      <c r="G3" s="35">
        <v>432</v>
      </c>
      <c r="H3" s="35">
        <v>320</v>
      </c>
      <c r="K3" s="71" t="s">
        <v>384</v>
      </c>
      <c r="L3" s="21" t="s">
        <v>249</v>
      </c>
    </row>
    <row r="4" spans="1:17" x14ac:dyDescent="0.25">
      <c r="A4" s="1">
        <v>14</v>
      </c>
      <c r="B4" s="43" t="s">
        <v>103</v>
      </c>
      <c r="C4" s="14">
        <f t="shared" si="0"/>
        <v>3512</v>
      </c>
      <c r="D4" s="29">
        <v>210</v>
      </c>
      <c r="E4" s="29">
        <v>180</v>
      </c>
      <c r="F4" s="29">
        <v>360</v>
      </c>
      <c r="G4" s="29">
        <v>162</v>
      </c>
      <c r="H4" s="29">
        <v>2600</v>
      </c>
      <c r="J4" s="1">
        <v>1</v>
      </c>
      <c r="K4" s="68" t="s">
        <v>109</v>
      </c>
      <c r="L4" s="40">
        <f t="shared" ref="L4:L9" si="1">SUM(M4:Q4)</f>
        <v>3135</v>
      </c>
      <c r="M4" s="1">
        <v>220</v>
      </c>
      <c r="N4" s="1">
        <v>883</v>
      </c>
      <c r="O4" s="1">
        <v>1410</v>
      </c>
      <c r="P4" s="1">
        <v>617</v>
      </c>
      <c r="Q4" s="1">
        <v>5</v>
      </c>
    </row>
    <row r="5" spans="1:17" x14ac:dyDescent="0.25">
      <c r="A5" s="1">
        <v>9</v>
      </c>
      <c r="B5" s="43" t="s">
        <v>109</v>
      </c>
      <c r="C5" s="14">
        <f t="shared" si="0"/>
        <v>3135</v>
      </c>
      <c r="D5" s="29">
        <v>220</v>
      </c>
      <c r="E5" s="29">
        <v>883</v>
      </c>
      <c r="F5" s="29">
        <v>1410</v>
      </c>
      <c r="G5" s="29">
        <v>617</v>
      </c>
      <c r="H5" s="29">
        <v>5</v>
      </c>
      <c r="J5" s="1">
        <v>2</v>
      </c>
      <c r="K5" s="40" t="s">
        <v>108</v>
      </c>
      <c r="L5" s="40">
        <f t="shared" si="1"/>
        <v>2670</v>
      </c>
      <c r="M5" s="1">
        <v>165</v>
      </c>
      <c r="N5" s="1">
        <v>650</v>
      </c>
      <c r="O5" s="1">
        <v>812</v>
      </c>
      <c r="P5" s="1">
        <v>753</v>
      </c>
      <c r="Q5" s="1">
        <v>290</v>
      </c>
    </row>
    <row r="6" spans="1:17" x14ac:dyDescent="0.25">
      <c r="A6" s="1">
        <v>8</v>
      </c>
      <c r="B6" s="40" t="s">
        <v>108</v>
      </c>
      <c r="C6" s="14">
        <f t="shared" si="0"/>
        <v>2670</v>
      </c>
      <c r="D6" s="35">
        <v>165</v>
      </c>
      <c r="E6" s="35">
        <v>650</v>
      </c>
      <c r="F6" s="35">
        <v>812</v>
      </c>
      <c r="G6" s="35">
        <v>753</v>
      </c>
      <c r="H6" s="35">
        <v>290</v>
      </c>
      <c r="J6" s="1">
        <v>3</v>
      </c>
      <c r="K6" s="43" t="s">
        <v>110</v>
      </c>
      <c r="L6" s="40">
        <f t="shared" si="1"/>
        <v>1748</v>
      </c>
      <c r="M6" s="1">
        <v>240</v>
      </c>
      <c r="N6" s="1">
        <v>544</v>
      </c>
      <c r="O6" s="1">
        <v>620</v>
      </c>
      <c r="P6" s="1">
        <v>324</v>
      </c>
      <c r="Q6" s="1">
        <v>20</v>
      </c>
    </row>
    <row r="7" spans="1:17" x14ac:dyDescent="0.25">
      <c r="A7" s="1">
        <v>10</v>
      </c>
      <c r="B7" s="43" t="s">
        <v>110</v>
      </c>
      <c r="C7" s="14">
        <f t="shared" si="0"/>
        <v>1748</v>
      </c>
      <c r="D7" s="29">
        <v>240</v>
      </c>
      <c r="E7" s="29">
        <v>544</v>
      </c>
      <c r="F7" s="29">
        <v>620</v>
      </c>
      <c r="G7" s="29">
        <v>324</v>
      </c>
      <c r="H7" s="29">
        <v>20</v>
      </c>
      <c r="J7" s="1">
        <v>4</v>
      </c>
      <c r="K7" s="43" t="s">
        <v>305</v>
      </c>
      <c r="L7" s="40">
        <f t="shared" si="1"/>
        <v>1150</v>
      </c>
      <c r="M7" s="1">
        <v>100</v>
      </c>
      <c r="N7" s="1">
        <v>519</v>
      </c>
      <c r="O7" s="1">
        <v>370</v>
      </c>
      <c r="P7" s="1">
        <v>141</v>
      </c>
      <c r="Q7" s="1">
        <v>20</v>
      </c>
    </row>
    <row r="8" spans="1:17" x14ac:dyDescent="0.25">
      <c r="A8" s="1">
        <v>2</v>
      </c>
      <c r="B8" s="43" t="s">
        <v>106</v>
      </c>
      <c r="C8" s="14">
        <f t="shared" si="0"/>
        <v>1692</v>
      </c>
      <c r="D8" s="29">
        <v>125</v>
      </c>
      <c r="E8" s="29">
        <v>340</v>
      </c>
      <c r="F8" s="29">
        <v>1000</v>
      </c>
      <c r="G8" s="29">
        <v>147</v>
      </c>
      <c r="H8" s="29">
        <v>80</v>
      </c>
      <c r="J8" s="1">
        <v>5</v>
      </c>
      <c r="K8" s="43" t="s">
        <v>307</v>
      </c>
      <c r="L8" s="40">
        <f t="shared" si="1"/>
        <v>1038</v>
      </c>
      <c r="M8" s="1">
        <v>100</v>
      </c>
      <c r="N8" s="1">
        <v>490</v>
      </c>
      <c r="O8" s="1">
        <v>250</v>
      </c>
      <c r="P8" s="1">
        <v>178</v>
      </c>
      <c r="Q8" s="1">
        <v>20</v>
      </c>
    </row>
    <row r="9" spans="1:17" ht="15.75" thickBot="1" x14ac:dyDescent="0.3">
      <c r="A9" s="1">
        <v>3</v>
      </c>
      <c r="B9" s="67" t="s">
        <v>302</v>
      </c>
      <c r="C9" s="38">
        <f t="shared" si="0"/>
        <v>1632</v>
      </c>
      <c r="D9" s="29">
        <v>200</v>
      </c>
      <c r="E9" s="29">
        <v>340</v>
      </c>
      <c r="F9" s="29">
        <v>810</v>
      </c>
      <c r="G9" s="29">
        <v>262</v>
      </c>
      <c r="H9" s="29">
        <v>20</v>
      </c>
      <c r="J9" s="1">
        <v>6</v>
      </c>
      <c r="K9" s="67" t="s">
        <v>306</v>
      </c>
      <c r="L9" s="40">
        <f t="shared" si="1"/>
        <v>986</v>
      </c>
      <c r="M9" s="1">
        <v>60</v>
      </c>
      <c r="N9" s="1">
        <v>344</v>
      </c>
      <c r="O9" s="1">
        <v>280</v>
      </c>
      <c r="P9" s="1">
        <v>302</v>
      </c>
      <c r="Q9" s="1">
        <v>0</v>
      </c>
    </row>
    <row r="10" spans="1:17" x14ac:dyDescent="0.25">
      <c r="A10" s="1">
        <v>4</v>
      </c>
      <c r="B10" s="68" t="s">
        <v>278</v>
      </c>
      <c r="C10" s="14">
        <f t="shared" si="0"/>
        <v>1410</v>
      </c>
      <c r="D10" s="29">
        <v>95</v>
      </c>
      <c r="E10" s="29">
        <v>428</v>
      </c>
      <c r="F10" s="29">
        <v>435</v>
      </c>
      <c r="G10" s="29">
        <v>352</v>
      </c>
      <c r="H10" s="29">
        <v>100</v>
      </c>
      <c r="J10" s="1"/>
      <c r="K10" s="10" t="s">
        <v>247</v>
      </c>
      <c r="L10" s="12">
        <f>AVERAGE(L4,L6:L9)</f>
        <v>1611.4</v>
      </c>
    </row>
    <row r="11" spans="1:17" x14ac:dyDescent="0.25">
      <c r="A11" s="1">
        <v>11</v>
      </c>
      <c r="B11" s="43" t="s">
        <v>305</v>
      </c>
      <c r="C11" s="14">
        <f t="shared" si="0"/>
        <v>1150</v>
      </c>
      <c r="D11" s="29">
        <v>100</v>
      </c>
      <c r="E11" s="29">
        <v>519</v>
      </c>
      <c r="F11" s="29">
        <v>370</v>
      </c>
      <c r="G11" s="29">
        <v>141</v>
      </c>
      <c r="H11" s="29">
        <v>20</v>
      </c>
      <c r="K11" s="11" t="s">
        <v>229</v>
      </c>
      <c r="L11" s="49">
        <f>(L5+L10)/2</f>
        <v>2140.6999999999998</v>
      </c>
    </row>
    <row r="12" spans="1:17" x14ac:dyDescent="0.25">
      <c r="A12" s="1">
        <v>5</v>
      </c>
      <c r="B12" s="43" t="s">
        <v>70</v>
      </c>
      <c r="C12" s="14">
        <f t="shared" si="0"/>
        <v>1107</v>
      </c>
      <c r="D12" s="29">
        <v>100</v>
      </c>
      <c r="E12" s="29">
        <v>300</v>
      </c>
      <c r="F12" s="29">
        <v>260</v>
      </c>
      <c r="G12" s="29">
        <v>317</v>
      </c>
      <c r="H12" s="29">
        <v>130</v>
      </c>
      <c r="K12" s="11" t="s">
        <v>230</v>
      </c>
      <c r="L12" s="13">
        <f>L10+L11</f>
        <v>3752.1</v>
      </c>
    </row>
    <row r="13" spans="1:17" x14ac:dyDescent="0.25">
      <c r="A13" s="1">
        <v>12</v>
      </c>
      <c r="B13" s="43" t="s">
        <v>307</v>
      </c>
      <c r="C13" s="14">
        <f t="shared" si="0"/>
        <v>1038</v>
      </c>
      <c r="D13" s="29">
        <v>100</v>
      </c>
      <c r="E13" s="29">
        <v>490</v>
      </c>
      <c r="F13" s="29">
        <v>250</v>
      </c>
      <c r="G13" s="29">
        <v>178</v>
      </c>
      <c r="H13" s="29">
        <v>20</v>
      </c>
    </row>
    <row r="14" spans="1:17" x14ac:dyDescent="0.25">
      <c r="A14" s="1">
        <v>13</v>
      </c>
      <c r="B14" s="43" t="s">
        <v>306</v>
      </c>
      <c r="C14" s="14">
        <f t="shared" si="0"/>
        <v>986</v>
      </c>
      <c r="D14" s="29">
        <v>60</v>
      </c>
      <c r="E14" s="29">
        <v>344</v>
      </c>
      <c r="F14" s="29">
        <v>280</v>
      </c>
      <c r="G14" s="29">
        <v>302</v>
      </c>
      <c r="H14" s="29">
        <v>0</v>
      </c>
      <c r="K14" s="20"/>
      <c r="L14" s="20"/>
      <c r="M14" s="20"/>
      <c r="N14" s="20"/>
      <c r="O14" s="20"/>
      <c r="P14" s="20"/>
      <c r="Q14" s="20"/>
    </row>
    <row r="15" spans="1:17" ht="15.75" thickBot="1" x14ac:dyDescent="0.3">
      <c r="A15" s="1">
        <v>15</v>
      </c>
      <c r="B15" s="95" t="s">
        <v>212</v>
      </c>
      <c r="C15" s="14">
        <f t="shared" si="0"/>
        <v>907</v>
      </c>
      <c r="D15" s="35">
        <v>130</v>
      </c>
      <c r="E15" s="35">
        <v>330</v>
      </c>
      <c r="F15" s="35">
        <v>150</v>
      </c>
      <c r="G15" s="35">
        <v>217</v>
      </c>
      <c r="H15" s="35">
        <v>80</v>
      </c>
      <c r="K15" s="20"/>
      <c r="L15" s="20"/>
      <c r="M15" s="20"/>
      <c r="N15" s="20"/>
      <c r="O15" s="20"/>
      <c r="P15" s="20"/>
      <c r="Q15" s="20"/>
    </row>
    <row r="16" spans="1:17" x14ac:dyDescent="0.25">
      <c r="A16" s="1">
        <v>16</v>
      </c>
      <c r="B16" s="43" t="s">
        <v>105</v>
      </c>
      <c r="C16" s="14">
        <f t="shared" si="0"/>
        <v>796</v>
      </c>
      <c r="D16" s="29">
        <v>75</v>
      </c>
      <c r="E16" s="29">
        <v>300</v>
      </c>
      <c r="F16" s="29">
        <v>290</v>
      </c>
      <c r="G16" s="29">
        <v>76</v>
      </c>
      <c r="H16" s="29">
        <v>55</v>
      </c>
    </row>
    <row r="17" spans="1:17" x14ac:dyDescent="0.25">
      <c r="A17" s="1">
        <v>6</v>
      </c>
      <c r="B17" s="43" t="s">
        <v>71</v>
      </c>
      <c r="C17" s="14">
        <f t="shared" si="0"/>
        <v>694</v>
      </c>
      <c r="D17" s="29">
        <v>160</v>
      </c>
      <c r="E17" s="29">
        <v>210</v>
      </c>
      <c r="F17" s="29">
        <v>40</v>
      </c>
      <c r="G17" s="29">
        <v>254</v>
      </c>
      <c r="H17" s="29">
        <v>30</v>
      </c>
    </row>
    <row r="18" spans="1:17" x14ac:dyDescent="0.25">
      <c r="A18" s="1">
        <v>7</v>
      </c>
      <c r="B18" s="43" t="s">
        <v>68</v>
      </c>
      <c r="C18" s="14">
        <f t="shared" si="0"/>
        <v>603</v>
      </c>
      <c r="D18" s="29">
        <v>100</v>
      </c>
      <c r="E18" s="29">
        <v>150</v>
      </c>
      <c r="F18" s="29">
        <v>200</v>
      </c>
      <c r="G18" s="29">
        <v>123</v>
      </c>
      <c r="H18" s="29">
        <v>30</v>
      </c>
    </row>
    <row r="19" spans="1:17" x14ac:dyDescent="0.25">
      <c r="A19" s="1">
        <v>17</v>
      </c>
      <c r="B19" s="43" t="s">
        <v>104</v>
      </c>
      <c r="C19" s="14">
        <f t="shared" si="0"/>
        <v>533</v>
      </c>
      <c r="D19" s="29">
        <v>20</v>
      </c>
      <c r="E19" s="29">
        <v>330</v>
      </c>
      <c r="F19" s="29">
        <v>160</v>
      </c>
      <c r="G19" s="29">
        <v>13</v>
      </c>
      <c r="H19" s="29">
        <v>10</v>
      </c>
    </row>
    <row r="20" spans="1:17" x14ac:dyDescent="0.25">
      <c r="A20" s="3"/>
      <c r="B20" s="90" t="s">
        <v>197</v>
      </c>
      <c r="C20" s="91">
        <f>AVERAGE(C3:C19)</f>
        <v>1615.2941176470588</v>
      </c>
    </row>
    <row r="25" spans="1:17" x14ac:dyDescent="0.25">
      <c r="K25" s="20"/>
      <c r="L25" s="20"/>
    </row>
    <row r="26" spans="1:17" x14ac:dyDescent="0.25">
      <c r="K26" s="20"/>
      <c r="L26" s="20"/>
    </row>
    <row r="27" spans="1:17" x14ac:dyDescent="0.25">
      <c r="K27" s="20"/>
      <c r="L27" s="20"/>
    </row>
    <row r="29" spans="1:17" x14ac:dyDescent="0.25">
      <c r="K29" s="72" t="s">
        <v>277</v>
      </c>
      <c r="L29" s="11" t="s">
        <v>249</v>
      </c>
    </row>
    <row r="30" spans="1:17" x14ac:dyDescent="0.25">
      <c r="J30" s="1">
        <v>1</v>
      </c>
      <c r="K30" s="43" t="s">
        <v>103</v>
      </c>
      <c r="L30" s="46">
        <f t="shared" ref="L30:L33" si="2">SUM(M30:Q30)</f>
        <v>3512</v>
      </c>
      <c r="M30" s="27">
        <v>210</v>
      </c>
      <c r="N30" s="27">
        <v>180</v>
      </c>
      <c r="O30" s="27">
        <v>360</v>
      </c>
      <c r="P30" s="27">
        <v>162</v>
      </c>
      <c r="Q30" s="27">
        <v>2600</v>
      </c>
    </row>
    <row r="31" spans="1:17" x14ac:dyDescent="0.25">
      <c r="J31" s="1">
        <v>2</v>
      </c>
      <c r="K31" s="40" t="s">
        <v>212</v>
      </c>
      <c r="L31" s="46">
        <f t="shared" si="2"/>
        <v>907</v>
      </c>
      <c r="M31" s="28">
        <v>130</v>
      </c>
      <c r="N31" s="28">
        <v>330</v>
      </c>
      <c r="O31" s="28">
        <v>150</v>
      </c>
      <c r="P31" s="28">
        <v>217</v>
      </c>
      <c r="Q31" s="28">
        <v>80</v>
      </c>
    </row>
    <row r="32" spans="1:17" x14ac:dyDescent="0.25">
      <c r="J32" s="1">
        <v>3</v>
      </c>
      <c r="K32" s="43" t="s">
        <v>105</v>
      </c>
      <c r="L32" s="46">
        <f t="shared" si="2"/>
        <v>796</v>
      </c>
      <c r="M32" s="27">
        <v>75</v>
      </c>
      <c r="N32" s="27">
        <v>300</v>
      </c>
      <c r="O32" s="27">
        <v>290</v>
      </c>
      <c r="P32" s="27">
        <v>76</v>
      </c>
      <c r="Q32" s="27">
        <v>55</v>
      </c>
    </row>
    <row r="33" spans="10:18" x14ac:dyDescent="0.25">
      <c r="J33" s="1">
        <v>4</v>
      </c>
      <c r="K33" s="43" t="s">
        <v>104</v>
      </c>
      <c r="L33" s="46">
        <f t="shared" si="2"/>
        <v>533</v>
      </c>
      <c r="M33" s="27">
        <v>20</v>
      </c>
      <c r="N33" s="27">
        <v>330</v>
      </c>
      <c r="O33" s="27">
        <v>160</v>
      </c>
      <c r="P33" s="27">
        <v>13</v>
      </c>
      <c r="Q33" s="27">
        <v>10</v>
      </c>
    </row>
    <row r="34" spans="10:18" x14ac:dyDescent="0.25">
      <c r="J34" s="1"/>
      <c r="K34" s="11" t="s">
        <v>247</v>
      </c>
      <c r="L34" s="13">
        <f>AVERAGE(L30,L32:L33)</f>
        <v>1613.6666666666667</v>
      </c>
      <c r="R34" s="30"/>
    </row>
    <row r="35" spans="10:18" x14ac:dyDescent="0.25">
      <c r="K35" s="11" t="s">
        <v>229</v>
      </c>
      <c r="L35" s="49">
        <f>(L31+L34)/2</f>
        <v>1260.3333333333335</v>
      </c>
    </row>
    <row r="36" spans="10:18" x14ac:dyDescent="0.25">
      <c r="K36" s="11" t="s">
        <v>230</v>
      </c>
      <c r="L36" s="13">
        <f>L34+L35</f>
        <v>2874</v>
      </c>
    </row>
    <row r="38" spans="10:18" x14ac:dyDescent="0.25">
      <c r="K38" s="71" t="s">
        <v>363</v>
      </c>
      <c r="L38" s="21" t="s">
        <v>249</v>
      </c>
      <c r="M38" s="20"/>
      <c r="N38" s="20"/>
      <c r="O38" s="20"/>
      <c r="P38" s="20"/>
      <c r="Q38" s="20"/>
    </row>
    <row r="39" spans="10:18" x14ac:dyDescent="0.25">
      <c r="J39" s="1">
        <v>1</v>
      </c>
      <c r="K39" s="66" t="s">
        <v>69</v>
      </c>
      <c r="L39" s="40">
        <f t="shared" ref="L39:L45" si="3">SUM(M39:Q39)</f>
        <v>3847</v>
      </c>
      <c r="M39" s="1">
        <v>160</v>
      </c>
      <c r="N39" s="1">
        <v>1385</v>
      </c>
      <c r="O39" s="1">
        <v>1550</v>
      </c>
      <c r="P39" s="1">
        <v>432</v>
      </c>
      <c r="Q39" s="1">
        <v>320</v>
      </c>
    </row>
    <row r="40" spans="10:18" x14ac:dyDescent="0.25">
      <c r="J40" s="1">
        <v>2</v>
      </c>
      <c r="K40" s="43" t="s">
        <v>106</v>
      </c>
      <c r="L40" s="40">
        <f t="shared" si="3"/>
        <v>1692</v>
      </c>
      <c r="M40" s="1">
        <v>125</v>
      </c>
      <c r="N40" s="1">
        <v>340</v>
      </c>
      <c r="O40" s="1">
        <v>1000</v>
      </c>
      <c r="P40" s="1">
        <v>147</v>
      </c>
      <c r="Q40" s="1">
        <v>80</v>
      </c>
    </row>
    <row r="41" spans="10:18" x14ac:dyDescent="0.25">
      <c r="J41" s="1">
        <v>3</v>
      </c>
      <c r="K41" s="43" t="s">
        <v>302</v>
      </c>
      <c r="L41" s="40">
        <f t="shared" si="3"/>
        <v>1632</v>
      </c>
      <c r="M41" s="1">
        <v>200</v>
      </c>
      <c r="N41" s="1">
        <v>340</v>
      </c>
      <c r="O41" s="1">
        <v>810</v>
      </c>
      <c r="P41" s="1">
        <v>262</v>
      </c>
      <c r="Q41" s="1">
        <v>20</v>
      </c>
    </row>
    <row r="42" spans="10:18" x14ac:dyDescent="0.25">
      <c r="J42" s="1">
        <v>4</v>
      </c>
      <c r="K42" s="43" t="s">
        <v>278</v>
      </c>
      <c r="L42" s="40">
        <f t="shared" si="3"/>
        <v>1410</v>
      </c>
      <c r="M42" s="1">
        <v>95</v>
      </c>
      <c r="N42" s="1">
        <v>428</v>
      </c>
      <c r="O42" s="1">
        <v>435</v>
      </c>
      <c r="P42" s="1">
        <v>352</v>
      </c>
      <c r="Q42" s="1">
        <v>100</v>
      </c>
    </row>
    <row r="43" spans="10:18" x14ac:dyDescent="0.25">
      <c r="J43" s="1">
        <v>5</v>
      </c>
      <c r="K43" s="43" t="s">
        <v>70</v>
      </c>
      <c r="L43" s="40">
        <f t="shared" si="3"/>
        <v>1107</v>
      </c>
      <c r="M43" s="1">
        <v>100</v>
      </c>
      <c r="N43" s="1">
        <v>300</v>
      </c>
      <c r="O43" s="1">
        <v>260</v>
      </c>
      <c r="P43" s="1">
        <v>317</v>
      </c>
      <c r="Q43" s="1">
        <v>130</v>
      </c>
    </row>
    <row r="44" spans="10:18" x14ac:dyDescent="0.25">
      <c r="J44" s="1">
        <v>6</v>
      </c>
      <c r="K44" s="43" t="s">
        <v>71</v>
      </c>
      <c r="L44" s="40">
        <f t="shared" si="3"/>
        <v>694</v>
      </c>
      <c r="M44" s="1">
        <v>160</v>
      </c>
      <c r="N44" s="1">
        <v>210</v>
      </c>
      <c r="O44" s="1">
        <v>40</v>
      </c>
      <c r="P44" s="1">
        <v>254</v>
      </c>
      <c r="Q44" s="1">
        <v>30</v>
      </c>
    </row>
    <row r="45" spans="10:18" ht="15.75" thickBot="1" x14ac:dyDescent="0.3">
      <c r="J45" s="1">
        <v>7</v>
      </c>
      <c r="K45" s="67" t="s">
        <v>68</v>
      </c>
      <c r="L45" s="40">
        <f t="shared" si="3"/>
        <v>603</v>
      </c>
      <c r="M45" s="1">
        <v>100</v>
      </c>
      <c r="N45" s="1">
        <v>150</v>
      </c>
      <c r="O45" s="1">
        <v>200</v>
      </c>
      <c r="P45" s="1">
        <v>123</v>
      </c>
      <c r="Q45" s="1">
        <v>30</v>
      </c>
    </row>
    <row r="46" spans="10:18" x14ac:dyDescent="0.25">
      <c r="J46" s="1"/>
      <c r="K46" s="11" t="s">
        <v>247</v>
      </c>
      <c r="L46" s="13">
        <f>AVERAGE(L40:L45)</f>
        <v>1189.6666666666667</v>
      </c>
    </row>
    <row r="47" spans="10:18" x14ac:dyDescent="0.25">
      <c r="K47" s="11" t="s">
        <v>229</v>
      </c>
      <c r="L47" s="49">
        <f>(L39+L46)/2</f>
        <v>2518.3333333333335</v>
      </c>
    </row>
    <row r="48" spans="10:18" x14ac:dyDescent="0.25">
      <c r="K48" s="11" t="s">
        <v>230</v>
      </c>
      <c r="L48" s="11">
        <f>L46+L47</f>
        <v>3708</v>
      </c>
    </row>
    <row r="51" spans="10:13" x14ac:dyDescent="0.25">
      <c r="K51" s="11" t="s">
        <v>282</v>
      </c>
      <c r="L51" s="13">
        <f>(L52+L30)/2</f>
        <v>2563.65</v>
      </c>
      <c r="M51" t="s">
        <v>103</v>
      </c>
    </row>
    <row r="52" spans="10:13" x14ac:dyDescent="0.25">
      <c r="K52" s="1" t="s">
        <v>283</v>
      </c>
      <c r="L52" s="1">
        <v>1615.3</v>
      </c>
    </row>
    <row r="54" spans="10:13" x14ac:dyDescent="0.25">
      <c r="K54" s="21" t="s">
        <v>284</v>
      </c>
      <c r="L54" s="13">
        <f>L58+L51</f>
        <v>6008.35</v>
      </c>
    </row>
    <row r="55" spans="10:13" x14ac:dyDescent="0.25">
      <c r="K55" s="1" t="s">
        <v>276</v>
      </c>
      <c r="L55" s="44">
        <v>3752.1</v>
      </c>
    </row>
    <row r="56" spans="10:13" x14ac:dyDescent="0.25">
      <c r="J56" s="1">
        <v>1</v>
      </c>
      <c r="K56" s="1" t="s">
        <v>277</v>
      </c>
      <c r="L56" s="44">
        <v>2874</v>
      </c>
    </row>
    <row r="57" spans="10:13" x14ac:dyDescent="0.25">
      <c r="J57" s="1">
        <v>2</v>
      </c>
      <c r="K57" s="1" t="s">
        <v>279</v>
      </c>
      <c r="L57" s="44">
        <v>3708</v>
      </c>
    </row>
    <row r="58" spans="10:13" x14ac:dyDescent="0.25">
      <c r="J58" s="1">
        <v>3</v>
      </c>
      <c r="K58" s="11" t="s">
        <v>285</v>
      </c>
      <c r="L58" s="13">
        <f>AVERAGE(L55:L57)</f>
        <v>3444.7000000000003</v>
      </c>
    </row>
  </sheetData>
  <sortState xmlns:xlrd2="http://schemas.microsoft.com/office/spreadsheetml/2017/richdata2" ref="A3:H19">
    <sortCondition descending="1" ref="C3:C19"/>
  </sortState>
  <mergeCells count="1">
    <mergeCell ref="A1:H1"/>
  </mergeCells>
  <pageMargins left="0.7" right="0.7" top="0.75" bottom="0.75" header="0.3" footer="0.3"/>
  <pageSetup paperSize="9" scale="47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8" tint="-0.249977111117893"/>
    <pageSetUpPr fitToPage="1"/>
  </sheetPr>
  <dimension ref="A1:R76"/>
  <sheetViews>
    <sheetView topLeftCell="C40" zoomScaleNormal="100" workbookViewId="0">
      <selection activeCell="M46" sqref="M46"/>
    </sheetView>
  </sheetViews>
  <sheetFormatPr defaultColWidth="8.85546875" defaultRowHeight="15" x14ac:dyDescent="0.25"/>
  <cols>
    <col min="1" max="1" width="6.140625" customWidth="1"/>
    <col min="2" max="2" width="24.140625" customWidth="1"/>
    <col min="3" max="3" width="11.28515625" customWidth="1"/>
    <col min="4" max="4" width="11" customWidth="1"/>
    <col min="5" max="5" width="10.42578125" customWidth="1"/>
    <col min="6" max="6" width="10.140625" customWidth="1"/>
    <col min="7" max="7" width="11" customWidth="1"/>
    <col min="8" max="8" width="11.42578125" customWidth="1"/>
    <col min="10" max="10" width="4.7109375" customWidth="1"/>
    <col min="11" max="11" width="35.140625" bestFit="1" customWidth="1"/>
  </cols>
  <sheetData>
    <row r="1" spans="1:17" ht="18.75" x14ac:dyDescent="0.25">
      <c r="A1" s="106" t="s">
        <v>237</v>
      </c>
      <c r="B1" s="106"/>
      <c r="C1" s="106"/>
      <c r="D1" s="106"/>
      <c r="E1" s="106"/>
      <c r="F1" s="106"/>
      <c r="G1" s="106"/>
      <c r="H1" s="106"/>
    </row>
    <row r="2" spans="1:17" ht="47.25" x14ac:dyDescent="0.25">
      <c r="A2" s="7"/>
      <c r="B2" s="7" t="s">
        <v>206</v>
      </c>
      <c r="C2" s="8" t="s">
        <v>205</v>
      </c>
      <c r="D2" s="9" t="s">
        <v>207</v>
      </c>
      <c r="E2" s="9" t="s">
        <v>208</v>
      </c>
      <c r="F2" s="9" t="s">
        <v>209</v>
      </c>
      <c r="G2" s="9" t="s">
        <v>210</v>
      </c>
      <c r="H2" s="9" t="s">
        <v>211</v>
      </c>
      <c r="K2" s="51"/>
    </row>
    <row r="3" spans="1:17" x14ac:dyDescent="0.25">
      <c r="A3" s="1">
        <v>1</v>
      </c>
      <c r="B3" s="43" t="s">
        <v>162</v>
      </c>
      <c r="C3" s="28">
        <f t="shared" ref="C3:C34" si="0">D3+E3+F3+G3+H3</f>
        <v>12956</v>
      </c>
      <c r="D3" s="27">
        <v>300</v>
      </c>
      <c r="E3" s="27">
        <v>10205</v>
      </c>
      <c r="F3" s="27">
        <v>590</v>
      </c>
      <c r="G3" s="27">
        <v>1746</v>
      </c>
      <c r="H3" s="27">
        <v>115</v>
      </c>
      <c r="K3" s="77" t="s">
        <v>365</v>
      </c>
      <c r="L3" s="21" t="s">
        <v>249</v>
      </c>
      <c r="M3" s="20"/>
      <c r="N3" s="20"/>
      <c r="O3" s="20"/>
      <c r="P3" s="20"/>
      <c r="Q3" s="20"/>
    </row>
    <row r="4" spans="1:17" x14ac:dyDescent="0.25">
      <c r="A4" s="1">
        <v>2</v>
      </c>
      <c r="B4" s="43" t="s">
        <v>221</v>
      </c>
      <c r="C4" s="28">
        <f t="shared" si="0"/>
        <v>3970</v>
      </c>
      <c r="D4" s="27">
        <v>70</v>
      </c>
      <c r="E4" s="27">
        <v>1080</v>
      </c>
      <c r="F4" s="27">
        <v>2660</v>
      </c>
      <c r="G4" s="27">
        <v>100</v>
      </c>
      <c r="H4" s="27">
        <v>60</v>
      </c>
      <c r="J4" s="1">
        <v>1</v>
      </c>
      <c r="K4" s="68" t="s">
        <v>221</v>
      </c>
      <c r="L4" s="40">
        <f t="shared" ref="L4:L13" si="1">SUM(M4:Q4)</f>
        <v>3970</v>
      </c>
      <c r="M4" s="1">
        <v>70</v>
      </c>
      <c r="N4" s="1">
        <v>1080</v>
      </c>
      <c r="O4" s="1">
        <v>2660</v>
      </c>
      <c r="P4" s="1">
        <v>100</v>
      </c>
      <c r="Q4" s="1">
        <v>60</v>
      </c>
    </row>
    <row r="5" spans="1:17" x14ac:dyDescent="0.25">
      <c r="A5" s="1">
        <v>3</v>
      </c>
      <c r="B5" s="40" t="s">
        <v>194</v>
      </c>
      <c r="C5" s="28">
        <f t="shared" si="0"/>
        <v>3720</v>
      </c>
      <c r="D5" s="28">
        <v>260</v>
      </c>
      <c r="E5" s="28">
        <v>580</v>
      </c>
      <c r="F5" s="28">
        <v>950</v>
      </c>
      <c r="G5" s="28">
        <v>1880</v>
      </c>
      <c r="H5" s="28">
        <v>50</v>
      </c>
      <c r="J5" s="1">
        <v>2</v>
      </c>
      <c r="K5" s="43" t="s">
        <v>243</v>
      </c>
      <c r="L5" s="40">
        <f t="shared" si="1"/>
        <v>3116</v>
      </c>
      <c r="M5" s="1">
        <v>130</v>
      </c>
      <c r="N5" s="1">
        <v>580</v>
      </c>
      <c r="O5" s="1">
        <v>1645</v>
      </c>
      <c r="P5" s="1">
        <v>401</v>
      </c>
      <c r="Q5" s="1">
        <v>360</v>
      </c>
    </row>
    <row r="6" spans="1:17" x14ac:dyDescent="0.25">
      <c r="A6" s="1">
        <v>4</v>
      </c>
      <c r="B6" s="43" t="s">
        <v>163</v>
      </c>
      <c r="C6" s="28">
        <f t="shared" si="0"/>
        <v>3140</v>
      </c>
      <c r="D6" s="27">
        <v>150</v>
      </c>
      <c r="E6" s="27">
        <v>650</v>
      </c>
      <c r="F6" s="27">
        <v>2055</v>
      </c>
      <c r="G6" s="27">
        <v>213</v>
      </c>
      <c r="H6" s="27">
        <v>72</v>
      </c>
      <c r="J6" s="1">
        <v>3</v>
      </c>
      <c r="K6" s="43" t="s">
        <v>301</v>
      </c>
      <c r="L6" s="40">
        <f t="shared" si="1"/>
        <v>2532</v>
      </c>
      <c r="M6" s="1">
        <v>70</v>
      </c>
      <c r="N6" s="1">
        <v>390</v>
      </c>
      <c r="O6" s="1">
        <v>945</v>
      </c>
      <c r="P6" s="1">
        <v>437</v>
      </c>
      <c r="Q6" s="1">
        <v>690</v>
      </c>
    </row>
    <row r="7" spans="1:17" x14ac:dyDescent="0.25">
      <c r="A7" s="1">
        <v>5</v>
      </c>
      <c r="B7" s="43" t="s">
        <v>243</v>
      </c>
      <c r="C7" s="28">
        <f t="shared" si="0"/>
        <v>3116</v>
      </c>
      <c r="D7" s="27">
        <v>130</v>
      </c>
      <c r="E7" s="27">
        <v>580</v>
      </c>
      <c r="F7" s="27">
        <v>1645</v>
      </c>
      <c r="G7" s="27">
        <v>401</v>
      </c>
      <c r="H7" s="27">
        <v>360</v>
      </c>
      <c r="J7" s="1">
        <v>4</v>
      </c>
      <c r="K7" s="40" t="s">
        <v>299</v>
      </c>
      <c r="L7" s="40">
        <f t="shared" si="1"/>
        <v>2280</v>
      </c>
      <c r="M7" s="1">
        <v>250</v>
      </c>
      <c r="N7" s="1">
        <v>360</v>
      </c>
      <c r="O7" s="1">
        <v>1205</v>
      </c>
      <c r="P7" s="1">
        <v>370</v>
      </c>
      <c r="Q7" s="1">
        <v>95</v>
      </c>
    </row>
    <row r="8" spans="1:17" x14ac:dyDescent="0.25">
      <c r="A8" s="1">
        <v>6</v>
      </c>
      <c r="B8" s="43" t="s">
        <v>223</v>
      </c>
      <c r="C8" s="28">
        <f t="shared" si="0"/>
        <v>2827</v>
      </c>
      <c r="D8" s="27">
        <v>50</v>
      </c>
      <c r="E8" s="27">
        <v>570</v>
      </c>
      <c r="F8" s="27">
        <v>2055</v>
      </c>
      <c r="G8" s="27">
        <v>30</v>
      </c>
      <c r="H8" s="27">
        <v>122</v>
      </c>
      <c r="J8" s="1">
        <v>5</v>
      </c>
      <c r="K8" s="43" t="s">
        <v>193</v>
      </c>
      <c r="L8" s="40">
        <f t="shared" si="1"/>
        <v>1909</v>
      </c>
      <c r="M8" s="1">
        <v>10</v>
      </c>
      <c r="N8" s="1">
        <v>410</v>
      </c>
      <c r="O8" s="1">
        <v>1085</v>
      </c>
      <c r="P8" s="1">
        <v>149</v>
      </c>
      <c r="Q8" s="1">
        <v>255</v>
      </c>
    </row>
    <row r="9" spans="1:17" x14ac:dyDescent="0.25">
      <c r="A9" s="1">
        <v>7</v>
      </c>
      <c r="B9" s="43" t="s">
        <v>301</v>
      </c>
      <c r="C9" s="28">
        <f t="shared" si="0"/>
        <v>2532</v>
      </c>
      <c r="D9" s="27">
        <v>70</v>
      </c>
      <c r="E9" s="27">
        <v>390</v>
      </c>
      <c r="F9" s="27">
        <v>945</v>
      </c>
      <c r="G9" s="27">
        <v>437</v>
      </c>
      <c r="H9" s="27">
        <v>690</v>
      </c>
      <c r="J9" s="1">
        <v>6</v>
      </c>
      <c r="K9" s="43" t="s">
        <v>300</v>
      </c>
      <c r="L9" s="40">
        <f t="shared" si="1"/>
        <v>1835</v>
      </c>
      <c r="M9" s="1">
        <v>60</v>
      </c>
      <c r="N9" s="1">
        <v>480</v>
      </c>
      <c r="O9" s="1">
        <v>798</v>
      </c>
      <c r="P9" s="1">
        <v>139</v>
      </c>
      <c r="Q9" s="1">
        <v>358</v>
      </c>
    </row>
    <row r="10" spans="1:17" x14ac:dyDescent="0.25">
      <c r="A10" s="1">
        <v>8</v>
      </c>
      <c r="B10" s="40" t="s">
        <v>42</v>
      </c>
      <c r="C10" s="28">
        <f t="shared" si="0"/>
        <v>2467</v>
      </c>
      <c r="D10" s="28">
        <v>170</v>
      </c>
      <c r="E10" s="28">
        <v>744</v>
      </c>
      <c r="F10" s="28">
        <v>645</v>
      </c>
      <c r="G10" s="28">
        <v>838</v>
      </c>
      <c r="H10" s="28">
        <v>70</v>
      </c>
      <c r="J10" s="1">
        <v>7</v>
      </c>
      <c r="K10" s="43" t="s">
        <v>202</v>
      </c>
      <c r="L10" s="40">
        <f t="shared" si="1"/>
        <v>1806</v>
      </c>
      <c r="M10" s="1">
        <v>65</v>
      </c>
      <c r="N10" s="1">
        <v>520</v>
      </c>
      <c r="O10" s="1">
        <v>820</v>
      </c>
      <c r="P10" s="1">
        <v>311</v>
      </c>
      <c r="Q10" s="1">
        <v>90</v>
      </c>
    </row>
    <row r="11" spans="1:17" x14ac:dyDescent="0.25">
      <c r="A11" s="1">
        <v>9</v>
      </c>
      <c r="B11" s="40" t="s">
        <v>299</v>
      </c>
      <c r="C11" s="28">
        <f t="shared" si="0"/>
        <v>2280</v>
      </c>
      <c r="D11" s="27">
        <v>250</v>
      </c>
      <c r="E11" s="27">
        <v>360</v>
      </c>
      <c r="F11" s="27">
        <v>1205</v>
      </c>
      <c r="G11" s="27">
        <v>370</v>
      </c>
      <c r="H11" s="27">
        <v>95</v>
      </c>
      <c r="J11" s="1">
        <v>8</v>
      </c>
      <c r="K11" s="43" t="s">
        <v>156</v>
      </c>
      <c r="L11" s="40">
        <f t="shared" si="1"/>
        <v>1711</v>
      </c>
      <c r="M11" s="1">
        <v>180</v>
      </c>
      <c r="N11" s="1">
        <v>580</v>
      </c>
      <c r="O11" s="1">
        <v>740</v>
      </c>
      <c r="P11" s="1">
        <v>146</v>
      </c>
      <c r="Q11" s="1">
        <v>65</v>
      </c>
    </row>
    <row r="12" spans="1:17" x14ac:dyDescent="0.25">
      <c r="A12" s="1">
        <v>10</v>
      </c>
      <c r="B12" s="43" t="s">
        <v>193</v>
      </c>
      <c r="C12" s="28">
        <f t="shared" si="0"/>
        <v>1909</v>
      </c>
      <c r="D12" s="27">
        <v>10</v>
      </c>
      <c r="E12" s="27">
        <v>410</v>
      </c>
      <c r="F12" s="27">
        <v>1085</v>
      </c>
      <c r="G12" s="27">
        <v>149</v>
      </c>
      <c r="H12" s="27">
        <v>255</v>
      </c>
      <c r="J12" s="1">
        <v>9</v>
      </c>
      <c r="K12" s="43" t="s">
        <v>107</v>
      </c>
      <c r="L12" s="40">
        <f t="shared" si="1"/>
        <v>1533</v>
      </c>
      <c r="M12" s="1">
        <v>130</v>
      </c>
      <c r="N12" s="1">
        <v>410</v>
      </c>
      <c r="O12" s="1">
        <v>410</v>
      </c>
      <c r="P12" s="1">
        <v>443</v>
      </c>
      <c r="Q12" s="1">
        <v>140</v>
      </c>
    </row>
    <row r="13" spans="1:17" x14ac:dyDescent="0.25">
      <c r="A13" s="1">
        <v>11</v>
      </c>
      <c r="B13" s="43" t="s">
        <v>45</v>
      </c>
      <c r="C13" s="28">
        <f t="shared" si="0"/>
        <v>1880</v>
      </c>
      <c r="D13" s="27">
        <v>110</v>
      </c>
      <c r="E13" s="27">
        <v>510</v>
      </c>
      <c r="F13" s="27">
        <v>1030</v>
      </c>
      <c r="G13" s="27">
        <v>200</v>
      </c>
      <c r="H13" s="27">
        <v>30</v>
      </c>
      <c r="J13" s="1">
        <v>10</v>
      </c>
      <c r="K13" s="43" t="s">
        <v>222</v>
      </c>
      <c r="L13" s="40">
        <f t="shared" si="1"/>
        <v>725</v>
      </c>
      <c r="M13" s="1">
        <v>90</v>
      </c>
      <c r="N13" s="1">
        <v>160</v>
      </c>
      <c r="O13" s="1">
        <v>340</v>
      </c>
      <c r="P13" s="1">
        <v>15</v>
      </c>
      <c r="Q13" s="1">
        <v>120</v>
      </c>
    </row>
    <row r="14" spans="1:17" x14ac:dyDescent="0.25">
      <c r="A14" s="1">
        <v>12</v>
      </c>
      <c r="B14" s="43" t="s">
        <v>44</v>
      </c>
      <c r="C14" s="28">
        <f t="shared" si="0"/>
        <v>1870</v>
      </c>
      <c r="D14" s="27">
        <v>210</v>
      </c>
      <c r="E14" s="27">
        <v>160</v>
      </c>
      <c r="F14" s="27">
        <v>160</v>
      </c>
      <c r="G14" s="27">
        <v>1095</v>
      </c>
      <c r="H14" s="27">
        <v>245</v>
      </c>
      <c r="K14" s="11" t="s">
        <v>247</v>
      </c>
      <c r="L14" s="13">
        <f>AVERAGE(L4:L6,L8:L13)</f>
        <v>2126.3333333333335</v>
      </c>
    </row>
    <row r="15" spans="1:17" x14ac:dyDescent="0.25">
      <c r="A15" s="1">
        <v>13</v>
      </c>
      <c r="B15" s="43" t="s">
        <v>300</v>
      </c>
      <c r="C15" s="28">
        <f t="shared" si="0"/>
        <v>1835</v>
      </c>
      <c r="D15" s="27">
        <v>60</v>
      </c>
      <c r="E15" s="27">
        <v>480</v>
      </c>
      <c r="F15" s="27">
        <v>798</v>
      </c>
      <c r="G15" s="27">
        <v>139</v>
      </c>
      <c r="H15" s="27">
        <v>358</v>
      </c>
      <c r="K15" s="11" t="s">
        <v>229</v>
      </c>
      <c r="L15" s="49">
        <f>(L7+L14)/2</f>
        <v>2203.166666666667</v>
      </c>
    </row>
    <row r="16" spans="1:17" x14ac:dyDescent="0.25">
      <c r="A16" s="1">
        <v>14</v>
      </c>
      <c r="B16" s="43" t="s">
        <v>202</v>
      </c>
      <c r="C16" s="28">
        <f t="shared" si="0"/>
        <v>1806</v>
      </c>
      <c r="D16" s="27">
        <v>65</v>
      </c>
      <c r="E16" s="27">
        <v>520</v>
      </c>
      <c r="F16" s="27">
        <v>820</v>
      </c>
      <c r="G16" s="27">
        <v>311</v>
      </c>
      <c r="H16" s="27">
        <v>90</v>
      </c>
      <c r="K16" s="11" t="s">
        <v>230</v>
      </c>
      <c r="L16" s="13">
        <f>L14+L15</f>
        <v>4329.5</v>
      </c>
    </row>
    <row r="17" spans="1:17" x14ac:dyDescent="0.25">
      <c r="A17" s="1">
        <v>15</v>
      </c>
      <c r="B17" s="69" t="s">
        <v>156</v>
      </c>
      <c r="C17" s="28">
        <f t="shared" si="0"/>
        <v>1711</v>
      </c>
      <c r="D17" s="27">
        <v>180</v>
      </c>
      <c r="E17" s="27">
        <v>580</v>
      </c>
      <c r="F17" s="27">
        <v>740</v>
      </c>
      <c r="G17" s="27">
        <v>146</v>
      </c>
      <c r="H17" s="27">
        <v>65</v>
      </c>
    </row>
    <row r="18" spans="1:17" x14ac:dyDescent="0.25">
      <c r="A18" s="1">
        <v>16</v>
      </c>
      <c r="B18" s="69" t="s">
        <v>334</v>
      </c>
      <c r="C18" s="28">
        <f t="shared" si="0"/>
        <v>1603</v>
      </c>
      <c r="D18" s="27">
        <v>70</v>
      </c>
      <c r="E18" s="27">
        <v>440</v>
      </c>
      <c r="F18" s="27">
        <v>1020</v>
      </c>
      <c r="G18" s="27">
        <v>33</v>
      </c>
      <c r="H18" s="27">
        <v>40</v>
      </c>
      <c r="K18" s="71" t="s">
        <v>366</v>
      </c>
      <c r="L18" s="21" t="s">
        <v>249</v>
      </c>
      <c r="M18" s="20"/>
      <c r="N18" s="20"/>
      <c r="O18" s="20"/>
      <c r="P18" s="20"/>
      <c r="Q18" s="20"/>
    </row>
    <row r="19" spans="1:17" x14ac:dyDescent="0.25">
      <c r="A19" s="1">
        <v>17</v>
      </c>
      <c r="B19" s="69" t="s">
        <v>107</v>
      </c>
      <c r="C19" s="28">
        <f t="shared" si="0"/>
        <v>1533</v>
      </c>
      <c r="D19" s="27">
        <v>130</v>
      </c>
      <c r="E19" s="27">
        <v>410</v>
      </c>
      <c r="F19" s="27">
        <v>410</v>
      </c>
      <c r="G19" s="27">
        <v>443</v>
      </c>
      <c r="H19" s="27">
        <v>140</v>
      </c>
      <c r="J19" s="1">
        <v>1</v>
      </c>
      <c r="K19" s="40" t="s">
        <v>42</v>
      </c>
      <c r="L19" s="46">
        <f t="shared" ref="L19:L40" si="2">SUM(M19:Q19)</f>
        <v>2467</v>
      </c>
      <c r="M19" s="28">
        <v>170</v>
      </c>
      <c r="N19" s="28">
        <v>744</v>
      </c>
      <c r="O19" s="28">
        <v>645</v>
      </c>
      <c r="P19" s="28">
        <v>838</v>
      </c>
      <c r="Q19" s="28">
        <v>70</v>
      </c>
    </row>
    <row r="20" spans="1:17" x14ac:dyDescent="0.25">
      <c r="A20" s="1">
        <v>18</v>
      </c>
      <c r="B20" s="69" t="s">
        <v>43</v>
      </c>
      <c r="C20" s="28">
        <f t="shared" si="0"/>
        <v>1479</v>
      </c>
      <c r="D20" s="27">
        <v>100</v>
      </c>
      <c r="E20" s="27">
        <v>630</v>
      </c>
      <c r="F20" s="27">
        <v>550</v>
      </c>
      <c r="G20" s="27">
        <v>149</v>
      </c>
      <c r="H20" s="27">
        <v>50</v>
      </c>
      <c r="J20" s="1">
        <v>2</v>
      </c>
      <c r="K20" s="43" t="s">
        <v>45</v>
      </c>
      <c r="L20" s="46">
        <f t="shared" si="2"/>
        <v>1880</v>
      </c>
      <c r="M20" s="27">
        <v>110</v>
      </c>
      <c r="N20" s="27">
        <v>510</v>
      </c>
      <c r="O20" s="27">
        <v>1030</v>
      </c>
      <c r="P20" s="27">
        <v>200</v>
      </c>
      <c r="Q20" s="27">
        <v>30</v>
      </c>
    </row>
    <row r="21" spans="1:17" x14ac:dyDescent="0.25">
      <c r="A21" s="1">
        <v>19</v>
      </c>
      <c r="B21" s="69" t="s">
        <v>218</v>
      </c>
      <c r="C21" s="28">
        <f t="shared" si="0"/>
        <v>1470</v>
      </c>
      <c r="D21" s="27">
        <v>100</v>
      </c>
      <c r="E21" s="27">
        <v>300</v>
      </c>
      <c r="F21" s="27">
        <v>160</v>
      </c>
      <c r="G21" s="27">
        <v>728</v>
      </c>
      <c r="H21" s="27">
        <v>182</v>
      </c>
      <c r="J21" s="1">
        <v>3</v>
      </c>
      <c r="K21" s="43" t="s">
        <v>44</v>
      </c>
      <c r="L21" s="46">
        <f t="shared" si="2"/>
        <v>1870</v>
      </c>
      <c r="M21" s="27">
        <v>210</v>
      </c>
      <c r="N21" s="27">
        <v>160</v>
      </c>
      <c r="O21" s="27">
        <v>160</v>
      </c>
      <c r="P21" s="27">
        <v>1095</v>
      </c>
      <c r="Q21" s="27">
        <v>245</v>
      </c>
    </row>
    <row r="22" spans="1:17" x14ac:dyDescent="0.25">
      <c r="A22" s="1">
        <v>20</v>
      </c>
      <c r="B22" s="69" t="s">
        <v>225</v>
      </c>
      <c r="C22" s="28">
        <f t="shared" si="0"/>
        <v>1442</v>
      </c>
      <c r="D22" s="27">
        <v>5</v>
      </c>
      <c r="E22" s="27">
        <v>510</v>
      </c>
      <c r="F22" s="27">
        <v>820</v>
      </c>
      <c r="G22" s="27">
        <v>55</v>
      </c>
      <c r="H22" s="27">
        <v>52</v>
      </c>
      <c r="J22" s="1">
        <v>4</v>
      </c>
      <c r="K22" s="43" t="s">
        <v>43</v>
      </c>
      <c r="L22" s="46">
        <f t="shared" si="2"/>
        <v>1479</v>
      </c>
      <c r="M22" s="27">
        <v>100</v>
      </c>
      <c r="N22" s="27">
        <v>630</v>
      </c>
      <c r="O22" s="27">
        <v>550</v>
      </c>
      <c r="P22" s="27">
        <v>149</v>
      </c>
      <c r="Q22" s="27">
        <v>50</v>
      </c>
    </row>
    <row r="23" spans="1:17" x14ac:dyDescent="0.25">
      <c r="A23" s="1">
        <v>21</v>
      </c>
      <c r="B23" s="69" t="s">
        <v>41</v>
      </c>
      <c r="C23" s="28">
        <f t="shared" si="0"/>
        <v>1399</v>
      </c>
      <c r="D23" s="27">
        <v>125</v>
      </c>
      <c r="E23" s="27">
        <v>180</v>
      </c>
      <c r="F23" s="27">
        <v>600</v>
      </c>
      <c r="G23" s="27">
        <v>226</v>
      </c>
      <c r="H23" s="27">
        <v>268</v>
      </c>
      <c r="J23" s="1">
        <v>5</v>
      </c>
      <c r="K23" s="43" t="s">
        <v>218</v>
      </c>
      <c r="L23" s="46">
        <f t="shared" si="2"/>
        <v>1470</v>
      </c>
      <c r="M23" s="27">
        <v>100</v>
      </c>
      <c r="N23" s="27">
        <v>300</v>
      </c>
      <c r="O23" s="27">
        <v>160</v>
      </c>
      <c r="P23" s="27">
        <v>728</v>
      </c>
      <c r="Q23" s="27">
        <v>182</v>
      </c>
    </row>
    <row r="24" spans="1:17" ht="15.75" thickBot="1" x14ac:dyDescent="0.3">
      <c r="A24" s="1">
        <v>22</v>
      </c>
      <c r="B24" s="67" t="s">
        <v>224</v>
      </c>
      <c r="C24" s="28">
        <f t="shared" si="0"/>
        <v>1347</v>
      </c>
      <c r="D24" s="27">
        <v>5</v>
      </c>
      <c r="E24" s="27">
        <v>420</v>
      </c>
      <c r="F24" s="27">
        <v>795</v>
      </c>
      <c r="G24" s="27">
        <v>55</v>
      </c>
      <c r="H24" s="27">
        <v>72</v>
      </c>
      <c r="J24" s="1">
        <v>6</v>
      </c>
      <c r="K24" s="43" t="s">
        <v>41</v>
      </c>
      <c r="L24" s="46">
        <f t="shared" si="2"/>
        <v>1399</v>
      </c>
      <c r="M24" s="27">
        <v>125</v>
      </c>
      <c r="N24" s="27">
        <v>180</v>
      </c>
      <c r="O24" s="27">
        <v>600</v>
      </c>
      <c r="P24" s="27">
        <v>226</v>
      </c>
      <c r="Q24" s="27">
        <v>268</v>
      </c>
    </row>
    <row r="25" spans="1:17" x14ac:dyDescent="0.25">
      <c r="A25" s="1">
        <v>23</v>
      </c>
      <c r="B25" s="68" t="s">
        <v>333</v>
      </c>
      <c r="C25" s="28">
        <f t="shared" si="0"/>
        <v>1327</v>
      </c>
      <c r="D25" s="27">
        <v>70</v>
      </c>
      <c r="E25" s="27">
        <v>420</v>
      </c>
      <c r="F25" s="27">
        <v>650</v>
      </c>
      <c r="G25" s="27">
        <v>147</v>
      </c>
      <c r="H25" s="27">
        <v>40</v>
      </c>
      <c r="J25" s="1">
        <v>7</v>
      </c>
      <c r="K25" s="43" t="s">
        <v>46</v>
      </c>
      <c r="L25" s="46">
        <f t="shared" si="2"/>
        <v>1170</v>
      </c>
      <c r="M25" s="27">
        <v>60</v>
      </c>
      <c r="N25" s="27">
        <v>360</v>
      </c>
      <c r="O25" s="27">
        <v>610</v>
      </c>
      <c r="P25" s="27">
        <v>88</v>
      </c>
      <c r="Q25" s="27">
        <v>52</v>
      </c>
    </row>
    <row r="26" spans="1:17" x14ac:dyDescent="0.25">
      <c r="A26" s="1">
        <v>24</v>
      </c>
      <c r="B26" s="69" t="s">
        <v>46</v>
      </c>
      <c r="C26" s="28">
        <f t="shared" si="0"/>
        <v>1170</v>
      </c>
      <c r="D26" s="27">
        <v>60</v>
      </c>
      <c r="E26" s="27">
        <v>360</v>
      </c>
      <c r="F26" s="27">
        <v>610</v>
      </c>
      <c r="G26" s="27">
        <v>88</v>
      </c>
      <c r="H26" s="27">
        <v>52</v>
      </c>
      <c r="J26" s="1">
        <v>8</v>
      </c>
      <c r="K26" s="43" t="s">
        <v>220</v>
      </c>
      <c r="L26" s="46">
        <f t="shared" si="2"/>
        <v>939</v>
      </c>
      <c r="M26" s="27">
        <v>10</v>
      </c>
      <c r="N26" s="27">
        <v>200</v>
      </c>
      <c r="O26" s="27">
        <v>372</v>
      </c>
      <c r="P26" s="27">
        <v>37</v>
      </c>
      <c r="Q26" s="27">
        <v>320</v>
      </c>
    </row>
    <row r="27" spans="1:17" x14ac:dyDescent="0.25">
      <c r="A27" s="1">
        <v>25</v>
      </c>
      <c r="B27" s="43" t="s">
        <v>165</v>
      </c>
      <c r="C27" s="28">
        <f t="shared" si="0"/>
        <v>1118</v>
      </c>
      <c r="D27" s="27">
        <v>60</v>
      </c>
      <c r="E27" s="27">
        <v>270</v>
      </c>
      <c r="F27" s="27">
        <v>560</v>
      </c>
      <c r="G27" s="27">
        <v>198</v>
      </c>
      <c r="H27" s="27">
        <v>30</v>
      </c>
      <c r="J27" s="1">
        <v>9</v>
      </c>
      <c r="K27" s="43" t="s">
        <v>349</v>
      </c>
      <c r="L27" s="46">
        <f t="shared" si="2"/>
        <v>908</v>
      </c>
      <c r="M27" s="27">
        <v>0</v>
      </c>
      <c r="N27" s="27">
        <v>210</v>
      </c>
      <c r="O27" s="27">
        <v>300</v>
      </c>
      <c r="P27" s="27">
        <v>18</v>
      </c>
      <c r="Q27" s="27">
        <v>380</v>
      </c>
    </row>
    <row r="28" spans="1:17" x14ac:dyDescent="0.25">
      <c r="A28" s="1">
        <v>26</v>
      </c>
      <c r="B28" s="68" t="s">
        <v>329</v>
      </c>
      <c r="C28" s="28">
        <f t="shared" si="0"/>
        <v>1096</v>
      </c>
      <c r="D28" s="27">
        <v>0</v>
      </c>
      <c r="E28" s="27">
        <v>100</v>
      </c>
      <c r="F28" s="27">
        <v>930</v>
      </c>
      <c r="G28" s="27">
        <v>16</v>
      </c>
      <c r="H28" s="27">
        <v>50</v>
      </c>
      <c r="J28" s="1">
        <v>10</v>
      </c>
      <c r="K28" s="43" t="s">
        <v>241</v>
      </c>
      <c r="L28" s="46">
        <f t="shared" si="2"/>
        <v>901</v>
      </c>
      <c r="M28" s="27">
        <v>40</v>
      </c>
      <c r="N28" s="27">
        <v>310</v>
      </c>
      <c r="O28" s="27">
        <v>340</v>
      </c>
      <c r="P28" s="27">
        <v>106</v>
      </c>
      <c r="Q28" s="27">
        <v>105</v>
      </c>
    </row>
    <row r="29" spans="1:17" x14ac:dyDescent="0.25">
      <c r="A29" s="1">
        <v>27</v>
      </c>
      <c r="B29" s="43" t="s">
        <v>161</v>
      </c>
      <c r="C29" s="28">
        <f t="shared" si="0"/>
        <v>1017</v>
      </c>
      <c r="D29" s="27">
        <v>105</v>
      </c>
      <c r="E29" s="27">
        <v>280</v>
      </c>
      <c r="F29" s="27">
        <v>320</v>
      </c>
      <c r="G29" s="27">
        <v>72</v>
      </c>
      <c r="H29" s="27">
        <v>240</v>
      </c>
      <c r="J29" s="1">
        <v>11</v>
      </c>
      <c r="K29" s="43" t="s">
        <v>242</v>
      </c>
      <c r="L29" s="46">
        <f t="shared" si="2"/>
        <v>781</v>
      </c>
      <c r="M29" s="27">
        <v>10</v>
      </c>
      <c r="N29" s="27">
        <v>250</v>
      </c>
      <c r="O29" s="27">
        <v>300</v>
      </c>
      <c r="P29" s="27">
        <v>71</v>
      </c>
      <c r="Q29" s="27">
        <v>150</v>
      </c>
    </row>
    <row r="30" spans="1:17" x14ac:dyDescent="0.25">
      <c r="A30" s="1">
        <v>28</v>
      </c>
      <c r="B30" s="43" t="s">
        <v>294</v>
      </c>
      <c r="C30" s="28">
        <f t="shared" si="0"/>
        <v>988</v>
      </c>
      <c r="D30" s="27">
        <v>5</v>
      </c>
      <c r="E30" s="27">
        <v>320</v>
      </c>
      <c r="F30" s="27">
        <v>160</v>
      </c>
      <c r="G30" s="27">
        <v>8</v>
      </c>
      <c r="H30" s="27">
        <v>495</v>
      </c>
      <c r="J30" s="1">
        <v>12</v>
      </c>
      <c r="K30" s="43" t="s">
        <v>350</v>
      </c>
      <c r="L30" s="46">
        <f t="shared" si="2"/>
        <v>721</v>
      </c>
      <c r="M30" s="27">
        <v>0</v>
      </c>
      <c r="N30" s="27">
        <v>160</v>
      </c>
      <c r="O30" s="27">
        <v>200</v>
      </c>
      <c r="P30" s="27">
        <v>9</v>
      </c>
      <c r="Q30" s="27">
        <v>352</v>
      </c>
    </row>
    <row r="31" spans="1:17" x14ac:dyDescent="0.25">
      <c r="A31" s="1">
        <v>29</v>
      </c>
      <c r="B31" s="43" t="s">
        <v>220</v>
      </c>
      <c r="C31" s="28">
        <f t="shared" si="0"/>
        <v>939</v>
      </c>
      <c r="D31" s="27">
        <v>10</v>
      </c>
      <c r="E31" s="27">
        <v>200</v>
      </c>
      <c r="F31" s="27">
        <v>372</v>
      </c>
      <c r="G31" s="27">
        <v>37</v>
      </c>
      <c r="H31" s="27">
        <v>320</v>
      </c>
      <c r="J31" s="1">
        <v>13</v>
      </c>
      <c r="K31" s="43" t="s">
        <v>348</v>
      </c>
      <c r="L31" s="46">
        <f t="shared" si="2"/>
        <v>552</v>
      </c>
      <c r="M31" s="27">
        <v>5</v>
      </c>
      <c r="N31" s="27">
        <v>410</v>
      </c>
      <c r="O31" s="27">
        <v>77</v>
      </c>
      <c r="P31" s="27">
        <v>40</v>
      </c>
      <c r="Q31" s="27">
        <v>20</v>
      </c>
    </row>
    <row r="32" spans="1:17" x14ac:dyDescent="0.25">
      <c r="A32" s="1">
        <v>30</v>
      </c>
      <c r="B32" s="43" t="s">
        <v>336</v>
      </c>
      <c r="C32" s="28">
        <f t="shared" si="0"/>
        <v>925</v>
      </c>
      <c r="D32" s="27">
        <v>5</v>
      </c>
      <c r="E32" s="27">
        <v>170</v>
      </c>
      <c r="F32" s="27">
        <v>700</v>
      </c>
      <c r="G32" s="27">
        <v>25</v>
      </c>
      <c r="H32" s="27">
        <v>25</v>
      </c>
      <c r="J32" s="1">
        <v>14</v>
      </c>
      <c r="K32" s="43" t="s">
        <v>219</v>
      </c>
      <c r="L32" s="46">
        <f t="shared" si="2"/>
        <v>505</v>
      </c>
      <c r="M32" s="27">
        <v>95</v>
      </c>
      <c r="N32" s="27">
        <v>150</v>
      </c>
      <c r="O32" s="27">
        <v>80</v>
      </c>
      <c r="P32" s="27">
        <v>60</v>
      </c>
      <c r="Q32" s="27">
        <v>120</v>
      </c>
    </row>
    <row r="33" spans="1:17" x14ac:dyDescent="0.25">
      <c r="A33" s="1">
        <v>31</v>
      </c>
      <c r="B33" s="43" t="s">
        <v>349</v>
      </c>
      <c r="C33" s="28">
        <f t="shared" si="0"/>
        <v>908</v>
      </c>
      <c r="D33" s="27">
        <v>0</v>
      </c>
      <c r="E33" s="27">
        <v>210</v>
      </c>
      <c r="F33" s="27">
        <v>300</v>
      </c>
      <c r="G33" s="27">
        <v>18</v>
      </c>
      <c r="H33" s="27">
        <v>380</v>
      </c>
      <c r="J33" s="1">
        <v>15</v>
      </c>
      <c r="K33" s="69" t="s">
        <v>47</v>
      </c>
      <c r="L33" s="46">
        <f t="shared" si="2"/>
        <v>504</v>
      </c>
      <c r="M33" s="27">
        <v>170</v>
      </c>
      <c r="N33" s="27">
        <v>100</v>
      </c>
      <c r="O33" s="27">
        <v>20</v>
      </c>
      <c r="P33" s="27">
        <v>154</v>
      </c>
      <c r="Q33" s="27">
        <v>60</v>
      </c>
    </row>
    <row r="34" spans="1:17" x14ac:dyDescent="0.25">
      <c r="A34" s="1">
        <v>32</v>
      </c>
      <c r="B34" s="68" t="s">
        <v>241</v>
      </c>
      <c r="C34" s="28">
        <f t="shared" si="0"/>
        <v>901</v>
      </c>
      <c r="D34" s="27">
        <v>40</v>
      </c>
      <c r="E34" s="27">
        <v>310</v>
      </c>
      <c r="F34" s="27">
        <v>340</v>
      </c>
      <c r="G34" s="27">
        <v>106</v>
      </c>
      <c r="H34" s="27">
        <v>105</v>
      </c>
      <c r="J34" s="1">
        <v>16</v>
      </c>
      <c r="K34" s="69" t="s">
        <v>347</v>
      </c>
      <c r="L34" s="46">
        <f t="shared" si="2"/>
        <v>302</v>
      </c>
      <c r="M34" s="27">
        <v>5</v>
      </c>
      <c r="N34" s="27">
        <v>210</v>
      </c>
      <c r="O34" s="27">
        <v>0</v>
      </c>
      <c r="P34" s="27">
        <v>57</v>
      </c>
      <c r="Q34" s="27">
        <v>30</v>
      </c>
    </row>
    <row r="35" spans="1:17" x14ac:dyDescent="0.25">
      <c r="A35" s="1">
        <v>33</v>
      </c>
      <c r="B35" s="43" t="s">
        <v>164</v>
      </c>
      <c r="C35" s="28">
        <f t="shared" ref="C35:C52" si="3">D35+E35+F35+G35+H35</f>
        <v>845</v>
      </c>
      <c r="D35" s="27">
        <v>10</v>
      </c>
      <c r="E35" s="27">
        <v>250</v>
      </c>
      <c r="F35" s="27">
        <v>520</v>
      </c>
      <c r="G35" s="27">
        <v>25</v>
      </c>
      <c r="H35" s="27">
        <v>40</v>
      </c>
      <c r="J35" s="1">
        <v>17</v>
      </c>
      <c r="K35" s="69" t="s">
        <v>344</v>
      </c>
      <c r="L35" s="46">
        <f t="shared" si="2"/>
        <v>260</v>
      </c>
      <c r="M35" s="27">
        <v>10</v>
      </c>
      <c r="N35" s="27">
        <v>160</v>
      </c>
      <c r="O35" s="27">
        <v>0</v>
      </c>
      <c r="P35" s="27">
        <v>13</v>
      </c>
      <c r="Q35" s="27">
        <v>77</v>
      </c>
    </row>
    <row r="36" spans="1:17" x14ac:dyDescent="0.25">
      <c r="A36" s="1">
        <v>34</v>
      </c>
      <c r="B36" s="43" t="s">
        <v>242</v>
      </c>
      <c r="C36" s="28">
        <f t="shared" si="3"/>
        <v>781</v>
      </c>
      <c r="D36" s="27">
        <v>10</v>
      </c>
      <c r="E36" s="27">
        <v>250</v>
      </c>
      <c r="F36" s="27">
        <v>300</v>
      </c>
      <c r="G36" s="27">
        <v>71</v>
      </c>
      <c r="H36" s="27">
        <v>150</v>
      </c>
      <c r="J36" s="1">
        <v>18</v>
      </c>
      <c r="K36" s="69" t="s">
        <v>346</v>
      </c>
      <c r="L36" s="46">
        <f t="shared" si="2"/>
        <v>243</v>
      </c>
      <c r="M36" s="27">
        <v>5</v>
      </c>
      <c r="N36" s="27">
        <v>130</v>
      </c>
      <c r="O36" s="27">
        <v>0</v>
      </c>
      <c r="P36" s="27">
        <v>38</v>
      </c>
      <c r="Q36" s="27">
        <v>70</v>
      </c>
    </row>
    <row r="37" spans="1:17" x14ac:dyDescent="0.25">
      <c r="A37" s="1">
        <v>35</v>
      </c>
      <c r="B37" s="43" t="s">
        <v>222</v>
      </c>
      <c r="C37" s="28">
        <f t="shared" si="3"/>
        <v>725</v>
      </c>
      <c r="D37" s="27">
        <v>90</v>
      </c>
      <c r="E37" s="27">
        <v>160</v>
      </c>
      <c r="F37" s="27">
        <v>340</v>
      </c>
      <c r="G37" s="27">
        <v>15</v>
      </c>
      <c r="H37" s="27">
        <v>120</v>
      </c>
      <c r="J37" s="1">
        <v>19</v>
      </c>
      <c r="K37" s="69" t="s">
        <v>341</v>
      </c>
      <c r="L37" s="46">
        <f t="shared" si="2"/>
        <v>235</v>
      </c>
      <c r="M37" s="27">
        <v>5</v>
      </c>
      <c r="N37" s="27">
        <v>160</v>
      </c>
      <c r="O37" s="27">
        <v>0</v>
      </c>
      <c r="P37" s="27">
        <v>0</v>
      </c>
      <c r="Q37" s="27">
        <v>70</v>
      </c>
    </row>
    <row r="38" spans="1:17" x14ac:dyDescent="0.25">
      <c r="A38" s="1">
        <v>36</v>
      </c>
      <c r="B38" s="43" t="s">
        <v>350</v>
      </c>
      <c r="C38" s="28">
        <f t="shared" si="3"/>
        <v>721</v>
      </c>
      <c r="D38" s="27">
        <v>0</v>
      </c>
      <c r="E38" s="27">
        <v>160</v>
      </c>
      <c r="F38" s="27">
        <v>200</v>
      </c>
      <c r="G38" s="27">
        <v>9</v>
      </c>
      <c r="H38" s="27">
        <v>352</v>
      </c>
      <c r="J38" s="1">
        <v>20</v>
      </c>
      <c r="K38" s="69" t="s">
        <v>343</v>
      </c>
      <c r="L38" s="46">
        <f t="shared" si="2"/>
        <v>200</v>
      </c>
      <c r="M38" s="27">
        <v>10</v>
      </c>
      <c r="N38" s="27">
        <v>160</v>
      </c>
      <c r="O38" s="27">
        <v>0</v>
      </c>
      <c r="P38" s="27">
        <v>0</v>
      </c>
      <c r="Q38" s="27">
        <v>30</v>
      </c>
    </row>
    <row r="39" spans="1:17" x14ac:dyDescent="0.25">
      <c r="A39" s="1">
        <v>37</v>
      </c>
      <c r="B39" s="43" t="s">
        <v>348</v>
      </c>
      <c r="C39" s="28">
        <f t="shared" si="3"/>
        <v>552</v>
      </c>
      <c r="D39" s="27">
        <v>5</v>
      </c>
      <c r="E39" s="27">
        <v>410</v>
      </c>
      <c r="F39" s="27">
        <v>77</v>
      </c>
      <c r="G39" s="27">
        <v>40</v>
      </c>
      <c r="H39" s="27">
        <v>20</v>
      </c>
      <c r="J39" s="1">
        <v>21</v>
      </c>
      <c r="K39" s="69" t="s">
        <v>342</v>
      </c>
      <c r="L39" s="46">
        <f t="shared" si="2"/>
        <v>190</v>
      </c>
      <c r="M39" s="27">
        <v>10</v>
      </c>
      <c r="N39" s="27">
        <v>160</v>
      </c>
      <c r="O39" s="27">
        <v>0</v>
      </c>
      <c r="P39" s="27">
        <v>0</v>
      </c>
      <c r="Q39" s="27">
        <v>20</v>
      </c>
    </row>
    <row r="40" spans="1:17" ht="15.75" thickBot="1" x14ac:dyDescent="0.3">
      <c r="A40" s="1">
        <v>38</v>
      </c>
      <c r="B40" s="43" t="s">
        <v>293</v>
      </c>
      <c r="C40" s="28">
        <f t="shared" si="3"/>
        <v>538</v>
      </c>
      <c r="D40" s="27">
        <v>5</v>
      </c>
      <c r="E40" s="27">
        <v>378</v>
      </c>
      <c r="F40" s="27">
        <v>0</v>
      </c>
      <c r="G40" s="27">
        <v>155</v>
      </c>
      <c r="H40" s="27">
        <v>0</v>
      </c>
      <c r="J40" s="1">
        <v>22</v>
      </c>
      <c r="K40" s="67" t="s">
        <v>345</v>
      </c>
      <c r="L40" s="46">
        <f t="shared" si="2"/>
        <v>175</v>
      </c>
      <c r="M40" s="27">
        <v>5</v>
      </c>
      <c r="N40" s="27">
        <v>160</v>
      </c>
      <c r="O40" s="27">
        <v>0</v>
      </c>
      <c r="P40" s="27">
        <v>0</v>
      </c>
      <c r="Q40" s="27">
        <v>10</v>
      </c>
    </row>
    <row r="41" spans="1:17" x14ac:dyDescent="0.25">
      <c r="A41" s="1">
        <v>39</v>
      </c>
      <c r="B41" s="43" t="s">
        <v>219</v>
      </c>
      <c r="C41" s="28">
        <f t="shared" si="3"/>
        <v>505</v>
      </c>
      <c r="D41" s="27">
        <v>95</v>
      </c>
      <c r="E41" s="27">
        <v>150</v>
      </c>
      <c r="F41" s="27">
        <v>80</v>
      </c>
      <c r="G41" s="27">
        <v>60</v>
      </c>
      <c r="H41" s="27">
        <v>120</v>
      </c>
      <c r="J41" s="1"/>
      <c r="K41" s="11" t="s">
        <v>247</v>
      </c>
      <c r="L41" s="13">
        <f>AVERAGE(L20:L40)</f>
        <v>794.47619047619048</v>
      </c>
    </row>
    <row r="42" spans="1:17" ht="15.75" thickBot="1" x14ac:dyDescent="0.3">
      <c r="A42" s="1">
        <v>40</v>
      </c>
      <c r="B42" s="67" t="s">
        <v>47</v>
      </c>
      <c r="C42" s="28">
        <f t="shared" si="3"/>
        <v>504</v>
      </c>
      <c r="D42" s="27">
        <v>170</v>
      </c>
      <c r="E42" s="27">
        <v>100</v>
      </c>
      <c r="F42" s="27">
        <v>20</v>
      </c>
      <c r="G42" s="27">
        <v>154</v>
      </c>
      <c r="H42" s="27">
        <v>60</v>
      </c>
      <c r="K42" s="11" t="s">
        <v>229</v>
      </c>
      <c r="L42" s="49">
        <f>(L19+L41)/2</f>
        <v>1630.7380952380952</v>
      </c>
    </row>
    <row r="43" spans="1:17" x14ac:dyDescent="0.25">
      <c r="A43" s="1">
        <v>41</v>
      </c>
      <c r="B43" s="68" t="s">
        <v>335</v>
      </c>
      <c r="C43" s="28">
        <f t="shared" si="3"/>
        <v>341</v>
      </c>
      <c r="D43" s="27">
        <v>5</v>
      </c>
      <c r="E43" s="27">
        <v>160</v>
      </c>
      <c r="F43" s="27">
        <v>140</v>
      </c>
      <c r="G43" s="27">
        <v>23</v>
      </c>
      <c r="H43" s="27">
        <v>13</v>
      </c>
      <c r="K43" s="11" t="s">
        <v>230</v>
      </c>
      <c r="L43" s="13">
        <f>L41+L42</f>
        <v>2425.2142857142858</v>
      </c>
    </row>
    <row r="44" spans="1:17" x14ac:dyDescent="0.25">
      <c r="A44" s="1">
        <v>42</v>
      </c>
      <c r="B44" s="43" t="s">
        <v>330</v>
      </c>
      <c r="C44" s="28">
        <f t="shared" si="3"/>
        <v>307</v>
      </c>
      <c r="D44" s="27">
        <v>5</v>
      </c>
      <c r="E44" s="27">
        <v>170</v>
      </c>
      <c r="F44" s="27">
        <v>0</v>
      </c>
      <c r="G44" s="27">
        <v>15</v>
      </c>
      <c r="H44" s="27">
        <v>117</v>
      </c>
    </row>
    <row r="45" spans="1:17" x14ac:dyDescent="0.25">
      <c r="A45" s="1">
        <v>43</v>
      </c>
      <c r="B45" s="43" t="s">
        <v>347</v>
      </c>
      <c r="C45" s="28">
        <f t="shared" si="3"/>
        <v>302</v>
      </c>
      <c r="D45" s="27">
        <v>5</v>
      </c>
      <c r="E45" s="27">
        <v>210</v>
      </c>
      <c r="F45" s="27">
        <v>0</v>
      </c>
      <c r="G45" s="27">
        <v>57</v>
      </c>
      <c r="H45" s="27">
        <v>30</v>
      </c>
      <c r="K45" s="72" t="s">
        <v>385</v>
      </c>
      <c r="L45" s="21" t="s">
        <v>249</v>
      </c>
      <c r="M45" s="20"/>
      <c r="N45" s="20"/>
      <c r="O45" s="20"/>
      <c r="P45" s="20"/>
      <c r="Q45" s="20"/>
    </row>
    <row r="46" spans="1:17" x14ac:dyDescent="0.25">
      <c r="A46" s="1">
        <v>44</v>
      </c>
      <c r="B46" s="43" t="s">
        <v>332</v>
      </c>
      <c r="C46" s="28">
        <f t="shared" si="3"/>
        <v>291</v>
      </c>
      <c r="D46" s="27">
        <v>0</v>
      </c>
      <c r="E46" s="27">
        <v>100</v>
      </c>
      <c r="F46" s="27">
        <v>100</v>
      </c>
      <c r="G46" s="27">
        <v>56</v>
      </c>
      <c r="H46" s="27">
        <v>35</v>
      </c>
      <c r="J46" s="1">
        <v>1</v>
      </c>
      <c r="K46" s="43" t="s">
        <v>162</v>
      </c>
      <c r="L46" s="46">
        <f t="shared" ref="L46:L63" si="4">SUM(M46:Q46)</f>
        <v>12956</v>
      </c>
      <c r="M46" s="27">
        <v>300</v>
      </c>
      <c r="N46" s="27">
        <v>10205</v>
      </c>
      <c r="O46" s="27">
        <v>590</v>
      </c>
      <c r="P46" s="27">
        <v>1746</v>
      </c>
      <c r="Q46" s="27">
        <v>115</v>
      </c>
    </row>
    <row r="47" spans="1:17" x14ac:dyDescent="0.25">
      <c r="A47" s="1">
        <v>45</v>
      </c>
      <c r="B47" s="43" t="s">
        <v>344</v>
      </c>
      <c r="C47" s="28">
        <f t="shared" si="3"/>
        <v>260</v>
      </c>
      <c r="D47" s="27">
        <v>10</v>
      </c>
      <c r="E47" s="27">
        <v>160</v>
      </c>
      <c r="F47" s="27">
        <v>0</v>
      </c>
      <c r="G47" s="27">
        <v>13</v>
      </c>
      <c r="H47" s="27">
        <v>77</v>
      </c>
      <c r="J47" s="1">
        <v>4</v>
      </c>
      <c r="K47" s="86" t="s">
        <v>194</v>
      </c>
      <c r="L47" s="46">
        <f t="shared" si="4"/>
        <v>3720</v>
      </c>
      <c r="M47" s="28">
        <v>260</v>
      </c>
      <c r="N47" s="28">
        <v>580</v>
      </c>
      <c r="O47" s="28">
        <v>950</v>
      </c>
      <c r="P47" s="28">
        <v>1880</v>
      </c>
      <c r="Q47" s="28">
        <v>50</v>
      </c>
    </row>
    <row r="48" spans="1:17" x14ac:dyDescent="0.25">
      <c r="A48" s="1">
        <v>46</v>
      </c>
      <c r="B48" s="43" t="s">
        <v>346</v>
      </c>
      <c r="C48" s="28">
        <f t="shared" si="3"/>
        <v>243</v>
      </c>
      <c r="D48" s="27">
        <v>5</v>
      </c>
      <c r="E48" s="27">
        <v>130</v>
      </c>
      <c r="F48" s="27">
        <v>0</v>
      </c>
      <c r="G48" s="27">
        <v>38</v>
      </c>
      <c r="H48" s="27">
        <v>70</v>
      </c>
      <c r="J48" s="1">
        <v>2</v>
      </c>
      <c r="K48" s="43" t="s">
        <v>163</v>
      </c>
      <c r="L48" s="46">
        <f t="shared" si="4"/>
        <v>3140</v>
      </c>
      <c r="M48" s="27">
        <v>150</v>
      </c>
      <c r="N48" s="27">
        <v>650</v>
      </c>
      <c r="O48" s="27">
        <v>2055</v>
      </c>
      <c r="P48" s="27">
        <v>213</v>
      </c>
      <c r="Q48" s="27">
        <v>72</v>
      </c>
    </row>
    <row r="49" spans="1:18" x14ac:dyDescent="0.25">
      <c r="A49" s="1">
        <v>47</v>
      </c>
      <c r="B49" s="43" t="s">
        <v>341</v>
      </c>
      <c r="C49" s="28">
        <f t="shared" si="3"/>
        <v>235</v>
      </c>
      <c r="D49" s="27">
        <v>5</v>
      </c>
      <c r="E49" s="27">
        <v>160</v>
      </c>
      <c r="F49" s="27">
        <v>0</v>
      </c>
      <c r="G49" s="27">
        <v>0</v>
      </c>
      <c r="H49" s="27">
        <v>70</v>
      </c>
      <c r="J49" s="1">
        <v>3</v>
      </c>
      <c r="K49" s="68" t="s">
        <v>223</v>
      </c>
      <c r="L49" s="46">
        <f t="shared" si="4"/>
        <v>2827</v>
      </c>
      <c r="M49" s="27">
        <v>50</v>
      </c>
      <c r="N49" s="27">
        <v>570</v>
      </c>
      <c r="O49" s="27">
        <v>2055</v>
      </c>
      <c r="P49" s="27">
        <v>30</v>
      </c>
      <c r="Q49" s="27">
        <v>122</v>
      </c>
    </row>
    <row r="50" spans="1:18" x14ac:dyDescent="0.25">
      <c r="A50" s="1">
        <v>48</v>
      </c>
      <c r="B50" s="43" t="s">
        <v>343</v>
      </c>
      <c r="C50" s="28">
        <f t="shared" si="3"/>
        <v>200</v>
      </c>
      <c r="D50" s="27">
        <v>10</v>
      </c>
      <c r="E50" s="27">
        <v>160</v>
      </c>
      <c r="F50" s="27">
        <v>0</v>
      </c>
      <c r="G50" s="27">
        <v>0</v>
      </c>
      <c r="H50" s="27">
        <v>30</v>
      </c>
      <c r="J50" s="1">
        <v>5</v>
      </c>
      <c r="K50" s="43" t="s">
        <v>334</v>
      </c>
      <c r="L50" s="46">
        <f t="shared" si="4"/>
        <v>1603</v>
      </c>
      <c r="M50" s="27">
        <v>70</v>
      </c>
      <c r="N50" s="27">
        <v>440</v>
      </c>
      <c r="O50" s="27">
        <v>1020</v>
      </c>
      <c r="P50" s="27">
        <v>33</v>
      </c>
      <c r="Q50" s="27">
        <v>40</v>
      </c>
    </row>
    <row r="51" spans="1:18" x14ac:dyDescent="0.25">
      <c r="A51" s="1">
        <v>49</v>
      </c>
      <c r="B51" s="43" t="s">
        <v>342</v>
      </c>
      <c r="C51" s="28">
        <f t="shared" si="3"/>
        <v>190</v>
      </c>
      <c r="D51" s="27">
        <v>10</v>
      </c>
      <c r="E51" s="27">
        <v>160</v>
      </c>
      <c r="F51" s="27">
        <v>0</v>
      </c>
      <c r="G51" s="27">
        <v>0</v>
      </c>
      <c r="H51" s="27">
        <v>20</v>
      </c>
      <c r="J51" s="1">
        <v>6</v>
      </c>
      <c r="K51" s="43" t="s">
        <v>225</v>
      </c>
      <c r="L51" s="46">
        <f t="shared" si="4"/>
        <v>1442</v>
      </c>
      <c r="M51" s="27">
        <v>5</v>
      </c>
      <c r="N51" s="27">
        <v>510</v>
      </c>
      <c r="O51" s="27">
        <v>820</v>
      </c>
      <c r="P51" s="27">
        <v>55</v>
      </c>
      <c r="Q51" s="27">
        <v>52</v>
      </c>
    </row>
    <row r="52" spans="1:18" x14ac:dyDescent="0.25">
      <c r="A52" s="1">
        <v>50</v>
      </c>
      <c r="B52" s="43" t="s">
        <v>345</v>
      </c>
      <c r="C52" s="28">
        <f t="shared" si="3"/>
        <v>175</v>
      </c>
      <c r="D52" s="27">
        <v>5</v>
      </c>
      <c r="E52" s="27">
        <v>160</v>
      </c>
      <c r="F52" s="27">
        <v>0</v>
      </c>
      <c r="G52" s="27">
        <v>0</v>
      </c>
      <c r="H52" s="27">
        <v>10</v>
      </c>
      <c r="J52" s="1">
        <v>7</v>
      </c>
      <c r="K52" s="43" t="s">
        <v>224</v>
      </c>
      <c r="L52" s="46">
        <f t="shared" si="4"/>
        <v>1347</v>
      </c>
      <c r="M52" s="27">
        <v>5</v>
      </c>
      <c r="N52" s="27">
        <v>420</v>
      </c>
      <c r="O52" s="27">
        <v>795</v>
      </c>
      <c r="P52" s="27">
        <v>55</v>
      </c>
      <c r="Q52" s="27">
        <v>72</v>
      </c>
    </row>
    <row r="53" spans="1:18" x14ac:dyDescent="0.25">
      <c r="B53" s="82" t="s">
        <v>197</v>
      </c>
      <c r="C53" s="87">
        <f>AVERAGE(C3:C48)</f>
        <v>1643.391304347826</v>
      </c>
      <c r="J53" s="1">
        <v>8</v>
      </c>
      <c r="K53" s="43" t="s">
        <v>333</v>
      </c>
      <c r="L53" s="46">
        <f t="shared" si="4"/>
        <v>1327</v>
      </c>
      <c r="M53" s="27">
        <v>70</v>
      </c>
      <c r="N53" s="27">
        <v>420</v>
      </c>
      <c r="O53" s="27">
        <v>650</v>
      </c>
      <c r="P53" s="27">
        <v>147</v>
      </c>
      <c r="Q53" s="27">
        <v>40</v>
      </c>
    </row>
    <row r="54" spans="1:18" x14ac:dyDescent="0.25">
      <c r="J54" s="1">
        <v>9</v>
      </c>
      <c r="K54" s="43" t="s">
        <v>165</v>
      </c>
      <c r="L54" s="46">
        <f t="shared" si="4"/>
        <v>1118</v>
      </c>
      <c r="M54" s="27">
        <v>60</v>
      </c>
      <c r="N54" s="27">
        <v>270</v>
      </c>
      <c r="O54" s="27">
        <v>560</v>
      </c>
      <c r="P54" s="27">
        <v>198</v>
      </c>
      <c r="Q54" s="27">
        <v>30</v>
      </c>
    </row>
    <row r="55" spans="1:18" x14ac:dyDescent="0.25">
      <c r="J55" s="1">
        <v>10</v>
      </c>
      <c r="K55" s="68" t="s">
        <v>329</v>
      </c>
      <c r="L55" s="46">
        <f t="shared" si="4"/>
        <v>1096</v>
      </c>
      <c r="M55" s="27">
        <v>0</v>
      </c>
      <c r="N55" s="27">
        <v>100</v>
      </c>
      <c r="O55" s="27">
        <v>930</v>
      </c>
      <c r="P55" s="27">
        <v>16</v>
      </c>
      <c r="Q55" s="27">
        <v>50</v>
      </c>
    </row>
    <row r="56" spans="1:18" x14ac:dyDescent="0.25">
      <c r="J56" s="1">
        <v>11</v>
      </c>
      <c r="K56" s="43" t="s">
        <v>161</v>
      </c>
      <c r="L56" s="46">
        <f t="shared" si="4"/>
        <v>1017</v>
      </c>
      <c r="M56" s="27">
        <v>105</v>
      </c>
      <c r="N56" s="27">
        <v>280</v>
      </c>
      <c r="O56" s="27">
        <v>320</v>
      </c>
      <c r="P56" s="27">
        <v>72</v>
      </c>
      <c r="Q56" s="27">
        <v>240</v>
      </c>
    </row>
    <row r="57" spans="1:18" x14ac:dyDescent="0.25">
      <c r="J57" s="1">
        <v>12</v>
      </c>
      <c r="K57" s="43" t="s">
        <v>294</v>
      </c>
      <c r="L57" s="46">
        <f t="shared" si="4"/>
        <v>988</v>
      </c>
      <c r="M57" s="27">
        <v>5</v>
      </c>
      <c r="N57" s="27">
        <v>320</v>
      </c>
      <c r="O57" s="27">
        <v>160</v>
      </c>
      <c r="P57" s="27">
        <v>8</v>
      </c>
      <c r="Q57" s="27">
        <v>495</v>
      </c>
      <c r="R57" t="s">
        <v>331</v>
      </c>
    </row>
    <row r="58" spans="1:18" x14ac:dyDescent="0.25">
      <c r="J58" s="1">
        <v>13</v>
      </c>
      <c r="K58" s="43" t="s">
        <v>336</v>
      </c>
      <c r="L58" s="46">
        <f t="shared" si="4"/>
        <v>925</v>
      </c>
      <c r="M58" s="27">
        <v>5</v>
      </c>
      <c r="N58" s="27">
        <v>170</v>
      </c>
      <c r="O58" s="27">
        <v>700</v>
      </c>
      <c r="P58" s="27">
        <v>25</v>
      </c>
      <c r="Q58" s="27">
        <v>25</v>
      </c>
    </row>
    <row r="59" spans="1:18" x14ac:dyDescent="0.25">
      <c r="J59" s="1">
        <v>14</v>
      </c>
      <c r="K59" s="43" t="s">
        <v>164</v>
      </c>
      <c r="L59" s="46">
        <f t="shared" si="4"/>
        <v>845</v>
      </c>
      <c r="M59" s="27">
        <v>10</v>
      </c>
      <c r="N59" s="27">
        <v>250</v>
      </c>
      <c r="O59" s="27">
        <v>520</v>
      </c>
      <c r="P59" s="27">
        <v>25</v>
      </c>
      <c r="Q59" s="27">
        <v>40</v>
      </c>
    </row>
    <row r="60" spans="1:18" x14ac:dyDescent="0.25">
      <c r="J60" s="1">
        <v>15</v>
      </c>
      <c r="K60" s="43" t="s">
        <v>293</v>
      </c>
      <c r="L60" s="46">
        <f t="shared" si="4"/>
        <v>538</v>
      </c>
      <c r="M60" s="27">
        <v>5</v>
      </c>
      <c r="N60" s="27">
        <v>378</v>
      </c>
      <c r="O60" s="27">
        <v>0</v>
      </c>
      <c r="P60" s="27">
        <v>155</v>
      </c>
      <c r="Q60" s="27">
        <v>0</v>
      </c>
    </row>
    <row r="61" spans="1:18" x14ac:dyDescent="0.25">
      <c r="J61" s="1">
        <v>16</v>
      </c>
      <c r="K61" s="43" t="s">
        <v>335</v>
      </c>
      <c r="L61" s="46">
        <f t="shared" si="4"/>
        <v>341</v>
      </c>
      <c r="M61" s="27">
        <v>5</v>
      </c>
      <c r="N61" s="27">
        <v>160</v>
      </c>
      <c r="O61" s="27">
        <v>140</v>
      </c>
      <c r="P61" s="27">
        <v>23</v>
      </c>
      <c r="Q61" s="27">
        <v>13</v>
      </c>
    </row>
    <row r="62" spans="1:18" x14ac:dyDescent="0.25">
      <c r="J62" s="1">
        <v>17</v>
      </c>
      <c r="K62" s="43" t="s">
        <v>330</v>
      </c>
      <c r="L62" s="46">
        <f t="shared" si="4"/>
        <v>307</v>
      </c>
      <c r="M62" s="27">
        <v>5</v>
      </c>
      <c r="N62" s="27">
        <v>170</v>
      </c>
      <c r="O62" s="27">
        <v>0</v>
      </c>
      <c r="P62" s="27">
        <v>15</v>
      </c>
      <c r="Q62" s="27">
        <v>117</v>
      </c>
    </row>
    <row r="63" spans="1:18" ht="15.75" thickBot="1" x14ac:dyDescent="0.3">
      <c r="J63" s="1">
        <v>18</v>
      </c>
      <c r="K63" s="67" t="s">
        <v>332</v>
      </c>
      <c r="L63" s="46">
        <f t="shared" si="4"/>
        <v>291</v>
      </c>
      <c r="M63" s="27">
        <v>0</v>
      </c>
      <c r="N63" s="27">
        <v>100</v>
      </c>
      <c r="O63" s="27">
        <v>100</v>
      </c>
      <c r="P63" s="27">
        <v>56</v>
      </c>
      <c r="Q63" s="27">
        <v>35</v>
      </c>
    </row>
    <row r="64" spans="1:18" x14ac:dyDescent="0.25">
      <c r="K64" s="11" t="s">
        <v>247</v>
      </c>
      <c r="L64" s="13">
        <f>AVERAGE(L46,L48:L63)</f>
        <v>1888.7058823529412</v>
      </c>
    </row>
    <row r="65" spans="10:13" x14ac:dyDescent="0.25">
      <c r="K65" s="11" t="s">
        <v>229</v>
      </c>
      <c r="L65" s="49">
        <f>(L47+L64)/2</f>
        <v>2804.3529411764707</v>
      </c>
    </row>
    <row r="66" spans="10:13" x14ac:dyDescent="0.25">
      <c r="K66" s="11" t="s">
        <v>230</v>
      </c>
      <c r="L66" s="13">
        <f>L64+L65</f>
        <v>4693.0588235294117</v>
      </c>
    </row>
    <row r="69" spans="10:13" x14ac:dyDescent="0.25">
      <c r="K69" s="11" t="s">
        <v>282</v>
      </c>
      <c r="L69" s="13">
        <f>(L70+L46)/2</f>
        <v>7299.7</v>
      </c>
      <c r="M69" s="20" t="s">
        <v>162</v>
      </c>
    </row>
    <row r="70" spans="10:13" x14ac:dyDescent="0.25">
      <c r="K70" s="1" t="s">
        <v>283</v>
      </c>
      <c r="L70" s="18">
        <v>1643.4</v>
      </c>
    </row>
    <row r="72" spans="10:13" x14ac:dyDescent="0.25">
      <c r="K72" s="80" t="s">
        <v>284</v>
      </c>
      <c r="L72" s="13">
        <f>L76+L69</f>
        <v>11115.633333333333</v>
      </c>
    </row>
    <row r="73" spans="10:13" x14ac:dyDescent="0.25">
      <c r="J73" s="1">
        <v>1</v>
      </c>
      <c r="K73" s="3" t="s">
        <v>280</v>
      </c>
      <c r="L73" s="44">
        <v>4329.5</v>
      </c>
    </row>
    <row r="74" spans="10:13" x14ac:dyDescent="0.25">
      <c r="J74" s="1">
        <v>2</v>
      </c>
      <c r="K74" s="3" t="s">
        <v>296</v>
      </c>
      <c r="L74" s="44">
        <v>2425.1999999999998</v>
      </c>
    </row>
    <row r="75" spans="10:13" x14ac:dyDescent="0.25">
      <c r="J75" s="1">
        <v>3</v>
      </c>
      <c r="K75" s="3" t="s">
        <v>287</v>
      </c>
      <c r="L75" s="44">
        <v>4693.1000000000004</v>
      </c>
    </row>
    <row r="76" spans="10:13" x14ac:dyDescent="0.25">
      <c r="K76" s="11" t="s">
        <v>285</v>
      </c>
      <c r="L76" s="13">
        <f>AVERAGE(L73:L75)</f>
        <v>3815.9333333333329</v>
      </c>
    </row>
  </sheetData>
  <sortState xmlns:xlrd2="http://schemas.microsoft.com/office/spreadsheetml/2017/richdata2" ref="A3:H52">
    <sortCondition descending="1" ref="C3:C52"/>
  </sortState>
  <mergeCells count="1">
    <mergeCell ref="A1:H1"/>
  </mergeCells>
  <pageMargins left="0.7" right="0.7" top="0.75" bottom="0.75" header="0.3" footer="0.3"/>
  <pageSetup paperSize="9" scale="42" fitToHeight="0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A7020-578F-46B1-8210-B3FDDF59799A}">
  <sheetPr>
    <tabColor rgb="FF92D050"/>
  </sheetPr>
  <dimension ref="A2:E34"/>
  <sheetViews>
    <sheetView zoomScaleNormal="100" workbookViewId="0">
      <selection activeCell="G5" sqref="G5"/>
    </sheetView>
  </sheetViews>
  <sheetFormatPr defaultColWidth="8.85546875" defaultRowHeight="15" x14ac:dyDescent="0.25"/>
  <cols>
    <col min="1" max="1" width="4.5703125" customWidth="1"/>
    <col min="2" max="2" width="30.28515625" customWidth="1"/>
    <col min="3" max="3" width="12" customWidth="1"/>
    <col min="4" max="4" width="15" customWidth="1"/>
    <col min="5" max="5" width="14" customWidth="1"/>
  </cols>
  <sheetData>
    <row r="2" spans="1:5" ht="18.75" x14ac:dyDescent="0.25">
      <c r="A2" s="102" t="s">
        <v>201</v>
      </c>
      <c r="B2" s="102"/>
      <c r="C2" s="102"/>
      <c r="D2" s="102"/>
      <c r="E2" s="102"/>
    </row>
    <row r="3" spans="1:5" ht="30" x14ac:dyDescent="0.25">
      <c r="A3" s="15" t="s">
        <v>388</v>
      </c>
      <c r="B3" s="15" t="s">
        <v>387</v>
      </c>
      <c r="C3" s="99" t="s">
        <v>229</v>
      </c>
      <c r="D3" s="99" t="s">
        <v>227</v>
      </c>
      <c r="E3" s="99" t="s">
        <v>228</v>
      </c>
    </row>
    <row r="4" spans="1:5" x14ac:dyDescent="0.25">
      <c r="A4" s="1">
        <v>1</v>
      </c>
      <c r="B4" s="43" t="s">
        <v>189</v>
      </c>
      <c r="C4" s="12">
        <f t="shared" ref="C4:C33" si="0">(D4+E4)/2</f>
        <v>6817.95</v>
      </c>
      <c r="D4" s="27">
        <v>11357</v>
      </c>
      <c r="E4" s="27">
        <v>2278.9</v>
      </c>
    </row>
    <row r="5" spans="1:5" x14ac:dyDescent="0.25">
      <c r="A5" s="1">
        <v>2</v>
      </c>
      <c r="B5" s="43" t="s">
        <v>145</v>
      </c>
      <c r="C5" s="12">
        <f t="shared" si="0"/>
        <v>6716.45</v>
      </c>
      <c r="D5" s="27">
        <v>12366</v>
      </c>
      <c r="E5" s="27">
        <v>1066.9000000000001</v>
      </c>
    </row>
    <row r="6" spans="1:5" x14ac:dyDescent="0.25">
      <c r="A6" s="1">
        <v>3</v>
      </c>
      <c r="B6" s="43" t="s">
        <v>195</v>
      </c>
      <c r="C6" s="12">
        <f t="shared" si="0"/>
        <v>5280.15</v>
      </c>
      <c r="D6" s="27">
        <v>7685</v>
      </c>
      <c r="E6" s="27">
        <v>2875.3</v>
      </c>
    </row>
    <row r="7" spans="1:5" x14ac:dyDescent="0.25">
      <c r="A7" s="1">
        <v>4</v>
      </c>
      <c r="B7" s="43" t="s">
        <v>38</v>
      </c>
      <c r="C7" s="12">
        <f t="shared" si="0"/>
        <v>4273.8500000000004</v>
      </c>
      <c r="D7" s="27">
        <v>3684</v>
      </c>
      <c r="E7" s="27">
        <v>4863.7</v>
      </c>
    </row>
    <row r="8" spans="1:5" x14ac:dyDescent="0.25">
      <c r="A8" s="1">
        <v>5</v>
      </c>
      <c r="B8" s="43" t="s">
        <v>290</v>
      </c>
      <c r="C8" s="12">
        <f t="shared" si="0"/>
        <v>4270.6499999999996</v>
      </c>
      <c r="D8" s="27">
        <v>6303</v>
      </c>
      <c r="E8" s="27">
        <v>2238.3000000000002</v>
      </c>
    </row>
    <row r="9" spans="1:5" x14ac:dyDescent="0.25">
      <c r="A9" s="1">
        <v>6</v>
      </c>
      <c r="B9" s="43" t="s">
        <v>80</v>
      </c>
      <c r="C9" s="12">
        <f t="shared" si="0"/>
        <v>3585</v>
      </c>
      <c r="D9" s="27">
        <v>3969</v>
      </c>
      <c r="E9" s="27">
        <v>3201</v>
      </c>
    </row>
    <row r="10" spans="1:5" x14ac:dyDescent="0.25">
      <c r="A10" s="1">
        <v>7</v>
      </c>
      <c r="B10" s="43" t="s">
        <v>77</v>
      </c>
      <c r="C10" s="12">
        <f t="shared" si="0"/>
        <v>3338.45</v>
      </c>
      <c r="D10" s="27">
        <v>4178</v>
      </c>
      <c r="E10" s="27">
        <v>2498.9</v>
      </c>
    </row>
    <row r="11" spans="1:5" x14ac:dyDescent="0.25">
      <c r="A11" s="1">
        <v>8</v>
      </c>
      <c r="B11" s="43" t="s">
        <v>112</v>
      </c>
      <c r="C11" s="12">
        <f t="shared" si="0"/>
        <v>3217.7</v>
      </c>
      <c r="D11" s="27">
        <v>3911</v>
      </c>
      <c r="E11" s="27">
        <v>2524.4</v>
      </c>
    </row>
    <row r="12" spans="1:5" x14ac:dyDescent="0.25">
      <c r="A12" s="1">
        <v>9</v>
      </c>
      <c r="B12" s="43" t="s">
        <v>14</v>
      </c>
      <c r="C12" s="12">
        <f t="shared" si="0"/>
        <v>3196.55</v>
      </c>
      <c r="D12" s="27">
        <v>3013</v>
      </c>
      <c r="E12" s="27">
        <v>3380.1</v>
      </c>
    </row>
    <row r="13" spans="1:5" x14ac:dyDescent="0.25">
      <c r="A13" s="1">
        <v>10</v>
      </c>
      <c r="B13" s="43" t="s">
        <v>144</v>
      </c>
      <c r="C13" s="12">
        <f t="shared" si="0"/>
        <v>3141.1</v>
      </c>
      <c r="D13" s="27">
        <v>4122</v>
      </c>
      <c r="E13" s="27">
        <v>2160.1999999999998</v>
      </c>
    </row>
    <row r="14" spans="1:5" x14ac:dyDescent="0.25">
      <c r="A14" s="1">
        <v>11</v>
      </c>
      <c r="B14" s="43" t="s">
        <v>25</v>
      </c>
      <c r="C14" s="14">
        <f t="shared" si="0"/>
        <v>2916</v>
      </c>
      <c r="D14" s="27">
        <v>3698</v>
      </c>
      <c r="E14" s="27">
        <v>2134</v>
      </c>
    </row>
    <row r="15" spans="1:5" x14ac:dyDescent="0.25">
      <c r="A15" s="1">
        <v>12</v>
      </c>
      <c r="B15" s="43" t="s">
        <v>5</v>
      </c>
      <c r="C15" s="12">
        <f t="shared" si="0"/>
        <v>2812.75</v>
      </c>
      <c r="D15" s="27">
        <v>3357</v>
      </c>
      <c r="E15" s="29">
        <v>2268.5</v>
      </c>
    </row>
    <row r="16" spans="1:5" x14ac:dyDescent="0.25">
      <c r="A16" s="1">
        <v>13</v>
      </c>
      <c r="B16" s="43" t="s">
        <v>194</v>
      </c>
      <c r="C16" s="12">
        <f t="shared" si="0"/>
        <v>2804.35</v>
      </c>
      <c r="D16" s="27">
        <v>3720</v>
      </c>
      <c r="E16" s="27">
        <v>1888.7</v>
      </c>
    </row>
    <row r="17" spans="1:5" x14ac:dyDescent="0.25">
      <c r="A17" s="1">
        <v>14</v>
      </c>
      <c r="B17" s="43" t="s">
        <v>170</v>
      </c>
      <c r="C17" s="12">
        <f t="shared" si="0"/>
        <v>2632.1</v>
      </c>
      <c r="D17" s="27">
        <v>3660</v>
      </c>
      <c r="E17" s="27">
        <v>1604.2</v>
      </c>
    </row>
    <row r="18" spans="1:5" x14ac:dyDescent="0.25">
      <c r="A18" s="1">
        <v>15</v>
      </c>
      <c r="B18" s="43" t="s">
        <v>121</v>
      </c>
      <c r="C18" s="12">
        <f t="shared" si="0"/>
        <v>2532.5</v>
      </c>
      <c r="D18" s="27">
        <v>2676</v>
      </c>
      <c r="E18" s="27">
        <v>2389</v>
      </c>
    </row>
    <row r="19" spans="1:5" x14ac:dyDescent="0.25">
      <c r="A19" s="1">
        <v>16</v>
      </c>
      <c r="B19" s="43" t="s">
        <v>69</v>
      </c>
      <c r="C19" s="12">
        <f t="shared" si="0"/>
        <v>2518.5</v>
      </c>
      <c r="D19" s="27">
        <v>3847</v>
      </c>
      <c r="E19" s="27">
        <v>1190</v>
      </c>
    </row>
    <row r="20" spans="1:5" x14ac:dyDescent="0.25">
      <c r="A20" s="1">
        <v>17</v>
      </c>
      <c r="B20" s="43" t="s">
        <v>95</v>
      </c>
      <c r="C20" s="12">
        <f t="shared" si="0"/>
        <v>2470.75</v>
      </c>
      <c r="D20" s="27">
        <v>3246</v>
      </c>
      <c r="E20" s="27">
        <v>1695.5</v>
      </c>
    </row>
    <row r="21" spans="1:5" x14ac:dyDescent="0.25">
      <c r="A21" s="1">
        <v>18</v>
      </c>
      <c r="B21" s="43" t="s">
        <v>101</v>
      </c>
      <c r="C21" s="12">
        <f t="shared" si="0"/>
        <v>2375</v>
      </c>
      <c r="D21" s="27">
        <v>3396</v>
      </c>
      <c r="E21" s="27">
        <v>1354</v>
      </c>
    </row>
    <row r="22" spans="1:5" x14ac:dyDescent="0.25">
      <c r="A22" s="1">
        <v>19</v>
      </c>
      <c r="B22" s="43" t="s">
        <v>370</v>
      </c>
      <c r="C22" s="12">
        <f t="shared" si="0"/>
        <v>2203.15</v>
      </c>
      <c r="D22" s="27">
        <v>2280</v>
      </c>
      <c r="E22" s="27">
        <v>2126.3000000000002</v>
      </c>
    </row>
    <row r="23" spans="1:5" x14ac:dyDescent="0.25">
      <c r="A23" s="1">
        <v>20</v>
      </c>
      <c r="B23" s="43" t="s">
        <v>85</v>
      </c>
      <c r="C23" s="12">
        <f t="shared" si="0"/>
        <v>2146.5</v>
      </c>
      <c r="D23" s="27">
        <v>2207</v>
      </c>
      <c r="E23" s="27">
        <v>2086</v>
      </c>
    </row>
    <row r="24" spans="1:5" x14ac:dyDescent="0.25">
      <c r="A24" s="1">
        <v>21</v>
      </c>
      <c r="B24" s="43" t="s">
        <v>108</v>
      </c>
      <c r="C24" s="12">
        <f t="shared" si="0"/>
        <v>2140.6999999999998</v>
      </c>
      <c r="D24" s="27">
        <v>2670</v>
      </c>
      <c r="E24" s="29">
        <v>1611.4</v>
      </c>
    </row>
    <row r="25" spans="1:5" x14ac:dyDescent="0.25">
      <c r="A25" s="1">
        <v>22</v>
      </c>
      <c r="B25" s="43" t="s">
        <v>42</v>
      </c>
      <c r="C25" s="12">
        <f t="shared" si="0"/>
        <v>1630.75</v>
      </c>
      <c r="D25" s="27">
        <v>2467</v>
      </c>
      <c r="E25" s="29">
        <v>794.5</v>
      </c>
    </row>
    <row r="26" spans="1:5" x14ac:dyDescent="0.25">
      <c r="A26" s="1">
        <v>23</v>
      </c>
      <c r="B26" s="43" t="s">
        <v>126</v>
      </c>
      <c r="C26" s="12">
        <f t="shared" si="0"/>
        <v>1500.7</v>
      </c>
      <c r="D26" s="27">
        <v>1763</v>
      </c>
      <c r="E26" s="27">
        <v>1238.4000000000001</v>
      </c>
    </row>
    <row r="27" spans="1:5" x14ac:dyDescent="0.25">
      <c r="A27" s="1">
        <v>24</v>
      </c>
      <c r="B27" s="43" t="s">
        <v>50</v>
      </c>
      <c r="C27" s="12">
        <f t="shared" si="0"/>
        <v>1468.1</v>
      </c>
      <c r="D27" s="27">
        <v>1677.2</v>
      </c>
      <c r="E27" s="27">
        <v>1259</v>
      </c>
    </row>
    <row r="28" spans="1:5" x14ac:dyDescent="0.25">
      <c r="A28" s="1">
        <v>25</v>
      </c>
      <c r="B28" s="43" t="s">
        <v>139</v>
      </c>
      <c r="C28" s="12">
        <f t="shared" si="0"/>
        <v>1444.1</v>
      </c>
      <c r="D28" s="27">
        <v>1762</v>
      </c>
      <c r="E28" s="27">
        <v>1126.2</v>
      </c>
    </row>
    <row r="29" spans="1:5" x14ac:dyDescent="0.25">
      <c r="A29" s="1">
        <v>26</v>
      </c>
      <c r="B29" s="43" t="s">
        <v>386</v>
      </c>
      <c r="C29" s="12">
        <f t="shared" si="0"/>
        <v>1345</v>
      </c>
      <c r="D29" s="27">
        <v>957</v>
      </c>
      <c r="E29" s="27">
        <v>1733</v>
      </c>
    </row>
    <row r="30" spans="1:5" x14ac:dyDescent="0.25">
      <c r="A30" s="1">
        <v>27</v>
      </c>
      <c r="B30" s="43" t="s">
        <v>59</v>
      </c>
      <c r="C30" s="12">
        <f t="shared" si="0"/>
        <v>1319.5</v>
      </c>
      <c r="D30" s="27">
        <v>1762</v>
      </c>
      <c r="E30" s="27">
        <v>877</v>
      </c>
    </row>
    <row r="31" spans="1:5" x14ac:dyDescent="0.25">
      <c r="A31" s="1">
        <v>28</v>
      </c>
      <c r="B31" s="43" t="s">
        <v>212</v>
      </c>
      <c r="C31" s="12">
        <f t="shared" si="0"/>
        <v>1260.3499999999999</v>
      </c>
      <c r="D31" s="27">
        <v>907</v>
      </c>
      <c r="E31" s="27">
        <v>1613.7</v>
      </c>
    </row>
    <row r="32" spans="1:5" x14ac:dyDescent="0.25">
      <c r="A32" s="1">
        <v>29</v>
      </c>
      <c r="B32" s="43" t="s">
        <v>22</v>
      </c>
      <c r="C32" s="12">
        <f t="shared" si="0"/>
        <v>1148</v>
      </c>
      <c r="D32" s="27">
        <v>893</v>
      </c>
      <c r="E32" s="27">
        <v>1403</v>
      </c>
    </row>
    <row r="33" spans="1:5" x14ac:dyDescent="0.25">
      <c r="A33" s="1">
        <v>30</v>
      </c>
      <c r="B33" s="43" t="s">
        <v>116</v>
      </c>
      <c r="C33" s="12">
        <f t="shared" si="0"/>
        <v>1006.05</v>
      </c>
      <c r="D33" s="27">
        <v>1036</v>
      </c>
      <c r="E33" s="27">
        <v>976.1</v>
      </c>
    </row>
    <row r="34" spans="1:5" x14ac:dyDescent="0.25">
      <c r="B34" s="88" t="s">
        <v>197</v>
      </c>
      <c r="C34" s="89">
        <f>AVERAGE(C4:C33)</f>
        <v>2783.7566666666671</v>
      </c>
    </row>
  </sheetData>
  <sortState xmlns:xlrd2="http://schemas.microsoft.com/office/spreadsheetml/2017/richdata2" ref="A4:E33">
    <sortCondition descending="1" ref="C4:C33"/>
  </sortState>
  <mergeCells count="1">
    <mergeCell ref="A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3308C-7EA6-4514-BADF-7E135E8C170A}">
  <sheetPr>
    <tabColor rgb="FF00B0F0"/>
  </sheetPr>
  <dimension ref="A1:E33"/>
  <sheetViews>
    <sheetView tabSelected="1" workbookViewId="0">
      <selection activeCell="B3" sqref="B3:B6"/>
    </sheetView>
  </sheetViews>
  <sheetFormatPr defaultColWidth="8.85546875" defaultRowHeight="15" x14ac:dyDescent="0.25"/>
  <cols>
    <col min="1" max="1" width="4.85546875" customWidth="1"/>
    <col min="2" max="2" width="42.7109375" customWidth="1"/>
    <col min="3" max="3" width="12" customWidth="1"/>
    <col min="4" max="4" width="12.42578125" customWidth="1"/>
    <col min="5" max="5" width="13.42578125" customWidth="1"/>
  </cols>
  <sheetData>
    <row r="1" spans="1:5" ht="21" x14ac:dyDescent="0.35">
      <c r="A1" s="103" t="s">
        <v>196</v>
      </c>
      <c r="B1" s="103"/>
      <c r="C1" s="103"/>
      <c r="D1" s="103"/>
      <c r="E1" s="103"/>
    </row>
    <row r="2" spans="1:5" ht="45" x14ac:dyDescent="0.25">
      <c r="A2" s="15" t="s">
        <v>388</v>
      </c>
      <c r="B2" s="15" t="s">
        <v>389</v>
      </c>
      <c r="C2" s="16" t="s">
        <v>230</v>
      </c>
      <c r="D2" s="16" t="s">
        <v>228</v>
      </c>
      <c r="E2" s="16" t="s">
        <v>229</v>
      </c>
    </row>
    <row r="3" spans="1:5" x14ac:dyDescent="0.25">
      <c r="A3" s="1">
        <v>1</v>
      </c>
      <c r="B3" s="43" t="s">
        <v>321</v>
      </c>
      <c r="C3" s="17">
        <f t="shared" ref="C3:C32" si="0">D3+E3</f>
        <v>9137.5</v>
      </c>
      <c r="D3" s="31">
        <v>4863.7</v>
      </c>
      <c r="E3" s="31">
        <v>4273.8</v>
      </c>
    </row>
    <row r="4" spans="1:5" x14ac:dyDescent="0.25">
      <c r="A4" s="1">
        <v>2</v>
      </c>
      <c r="B4" s="43" t="s">
        <v>390</v>
      </c>
      <c r="C4" s="17">
        <f t="shared" si="0"/>
        <v>9096.7999999999993</v>
      </c>
      <c r="D4" s="31">
        <v>2278.9</v>
      </c>
      <c r="E4" s="31">
        <v>6817.9</v>
      </c>
    </row>
    <row r="5" spans="1:5" x14ac:dyDescent="0.25">
      <c r="A5" s="1">
        <v>3</v>
      </c>
      <c r="B5" s="43" t="s">
        <v>248</v>
      </c>
      <c r="C5" s="17">
        <f t="shared" si="0"/>
        <v>8155.5</v>
      </c>
      <c r="D5" s="31">
        <v>2875.3</v>
      </c>
      <c r="E5" s="31">
        <v>5280.2</v>
      </c>
    </row>
    <row r="6" spans="1:5" x14ac:dyDescent="0.25">
      <c r="A6" s="1">
        <v>4</v>
      </c>
      <c r="B6" s="43" t="s">
        <v>391</v>
      </c>
      <c r="C6" s="17">
        <f t="shared" si="0"/>
        <v>7783.2999999999993</v>
      </c>
      <c r="D6" s="31">
        <v>1066.9000000000001</v>
      </c>
      <c r="E6" s="31">
        <v>6716.4</v>
      </c>
    </row>
    <row r="7" spans="1:5" x14ac:dyDescent="0.25">
      <c r="A7" s="1">
        <v>5</v>
      </c>
      <c r="B7" s="43" t="s">
        <v>327</v>
      </c>
      <c r="C7" s="17">
        <f t="shared" si="0"/>
        <v>6786.1</v>
      </c>
      <c r="D7" s="31">
        <v>3201</v>
      </c>
      <c r="E7" s="31">
        <v>3585.1</v>
      </c>
    </row>
    <row r="8" spans="1:5" x14ac:dyDescent="0.25">
      <c r="A8" s="1">
        <v>6</v>
      </c>
      <c r="B8" s="43" t="s">
        <v>373</v>
      </c>
      <c r="C8" s="17">
        <f t="shared" si="0"/>
        <v>6576.4</v>
      </c>
      <c r="D8" s="31">
        <v>3380.1</v>
      </c>
      <c r="E8" s="31">
        <v>3196.3</v>
      </c>
    </row>
    <row r="9" spans="1:5" x14ac:dyDescent="0.25">
      <c r="A9" s="1">
        <v>7</v>
      </c>
      <c r="B9" s="43" t="s">
        <v>377</v>
      </c>
      <c r="C9" s="17">
        <f t="shared" si="0"/>
        <v>6508.9000000000005</v>
      </c>
      <c r="D9" s="31">
        <v>2238.3000000000002</v>
      </c>
      <c r="E9" s="31">
        <v>4270.6000000000004</v>
      </c>
    </row>
    <row r="10" spans="1:5" x14ac:dyDescent="0.25">
      <c r="A10" s="1">
        <v>8</v>
      </c>
      <c r="B10" s="43" t="s">
        <v>328</v>
      </c>
      <c r="C10" s="17">
        <f t="shared" si="0"/>
        <v>5837.4</v>
      </c>
      <c r="D10" s="31">
        <v>2498.9</v>
      </c>
      <c r="E10" s="31">
        <v>3338.5</v>
      </c>
    </row>
    <row r="11" spans="1:5" x14ac:dyDescent="0.25">
      <c r="A11" s="1">
        <v>9</v>
      </c>
      <c r="B11" s="43" t="s">
        <v>320</v>
      </c>
      <c r="C11" s="17">
        <f t="shared" si="0"/>
        <v>5742.1</v>
      </c>
      <c r="D11" s="31">
        <v>2524.4</v>
      </c>
      <c r="E11" s="31">
        <v>3217.7</v>
      </c>
    </row>
    <row r="12" spans="1:5" x14ac:dyDescent="0.25">
      <c r="A12" s="1">
        <v>10</v>
      </c>
      <c r="B12" s="43" t="s">
        <v>360</v>
      </c>
      <c r="C12" s="17">
        <f t="shared" si="0"/>
        <v>5301.2999999999993</v>
      </c>
      <c r="D12" s="31">
        <v>2160.1999999999998</v>
      </c>
      <c r="E12" s="31">
        <v>3141.1</v>
      </c>
    </row>
    <row r="13" spans="1:5" x14ac:dyDescent="0.25">
      <c r="A13" s="1">
        <v>11</v>
      </c>
      <c r="B13" s="43" t="s">
        <v>376</v>
      </c>
      <c r="C13" s="17">
        <f t="shared" si="0"/>
        <v>5081.3</v>
      </c>
      <c r="D13" s="31">
        <v>2268.5</v>
      </c>
      <c r="E13" s="31">
        <v>2812.8</v>
      </c>
    </row>
    <row r="14" spans="1:5" x14ac:dyDescent="0.25">
      <c r="A14" s="1">
        <v>12</v>
      </c>
      <c r="B14" s="43" t="s">
        <v>392</v>
      </c>
      <c r="C14" s="17">
        <f t="shared" si="0"/>
        <v>5050.2999999999993</v>
      </c>
      <c r="D14" s="31">
        <v>2134.1999999999998</v>
      </c>
      <c r="E14" s="31">
        <v>2916.1</v>
      </c>
    </row>
    <row r="15" spans="1:5" x14ac:dyDescent="0.25">
      <c r="A15" s="1">
        <v>13</v>
      </c>
      <c r="B15" s="43" t="s">
        <v>393</v>
      </c>
      <c r="C15" s="17">
        <f t="shared" si="0"/>
        <v>4921.3</v>
      </c>
      <c r="D15" s="31">
        <v>2389</v>
      </c>
      <c r="E15" s="31">
        <v>2532.3000000000002</v>
      </c>
    </row>
    <row r="16" spans="1:5" x14ac:dyDescent="0.25">
      <c r="A16" s="1">
        <v>14</v>
      </c>
      <c r="B16" s="43" t="s">
        <v>385</v>
      </c>
      <c r="C16" s="17">
        <f t="shared" si="0"/>
        <v>4693.2</v>
      </c>
      <c r="D16" s="31">
        <v>1888.8</v>
      </c>
      <c r="E16" s="31">
        <v>2804.4</v>
      </c>
    </row>
    <row r="17" spans="1:5" x14ac:dyDescent="0.25">
      <c r="A17" s="1">
        <v>15</v>
      </c>
      <c r="B17" s="43" t="s">
        <v>365</v>
      </c>
      <c r="C17" s="17">
        <f t="shared" si="0"/>
        <v>4329.5</v>
      </c>
      <c r="D17" s="31">
        <v>2126.3000000000002</v>
      </c>
      <c r="E17" s="31">
        <v>2203.1999999999998</v>
      </c>
    </row>
    <row r="18" spans="1:5" x14ac:dyDescent="0.25">
      <c r="A18" s="1">
        <v>16</v>
      </c>
      <c r="B18" s="43" t="s">
        <v>378</v>
      </c>
      <c r="C18" s="17">
        <f t="shared" si="0"/>
        <v>4236.3</v>
      </c>
      <c r="D18" s="31">
        <v>1604.2</v>
      </c>
      <c r="E18" s="31">
        <v>2632.1</v>
      </c>
    </row>
    <row r="19" spans="1:5" x14ac:dyDescent="0.25">
      <c r="A19" s="1">
        <v>17</v>
      </c>
      <c r="B19" s="43" t="s">
        <v>325</v>
      </c>
      <c r="C19" s="17">
        <f t="shared" si="0"/>
        <v>4232.3</v>
      </c>
      <c r="D19" s="31">
        <v>2086</v>
      </c>
      <c r="E19" s="31">
        <v>2146.3000000000002</v>
      </c>
    </row>
    <row r="20" spans="1:5" x14ac:dyDescent="0.25">
      <c r="A20" s="1">
        <v>18</v>
      </c>
      <c r="B20" s="43" t="s">
        <v>374</v>
      </c>
      <c r="C20" s="17">
        <f t="shared" si="0"/>
        <v>4166.2</v>
      </c>
      <c r="D20" s="31">
        <v>1695.5</v>
      </c>
      <c r="E20" s="31">
        <v>2470.6999999999998</v>
      </c>
    </row>
    <row r="21" spans="1:5" x14ac:dyDescent="0.25">
      <c r="A21" s="1">
        <v>19</v>
      </c>
      <c r="B21" s="43" t="s">
        <v>384</v>
      </c>
      <c r="C21" s="17">
        <f t="shared" si="0"/>
        <v>3752.1</v>
      </c>
      <c r="D21" s="31">
        <v>1611.4</v>
      </c>
      <c r="E21" s="31">
        <v>2140.6999999999998</v>
      </c>
    </row>
    <row r="22" spans="1:5" x14ac:dyDescent="0.25">
      <c r="A22" s="1">
        <v>20</v>
      </c>
      <c r="B22" s="43" t="s">
        <v>337</v>
      </c>
      <c r="C22" s="17">
        <f t="shared" si="0"/>
        <v>3729.5</v>
      </c>
      <c r="D22" s="31">
        <v>1354.3</v>
      </c>
      <c r="E22" s="31">
        <v>2375.1999999999998</v>
      </c>
    </row>
    <row r="23" spans="1:5" x14ac:dyDescent="0.25">
      <c r="A23" s="1">
        <v>21</v>
      </c>
      <c r="B23" s="43" t="s">
        <v>364</v>
      </c>
      <c r="C23" s="17">
        <f t="shared" si="0"/>
        <v>3708</v>
      </c>
      <c r="D23" s="31">
        <v>1189.7</v>
      </c>
      <c r="E23" s="31">
        <v>2518.3000000000002</v>
      </c>
    </row>
    <row r="24" spans="1:5" x14ac:dyDescent="0.25">
      <c r="A24" s="1">
        <v>22</v>
      </c>
      <c r="B24" s="43" t="s">
        <v>382</v>
      </c>
      <c r="C24" s="17">
        <f t="shared" si="0"/>
        <v>3077.8</v>
      </c>
      <c r="D24" s="31">
        <v>1733</v>
      </c>
      <c r="E24" s="31">
        <v>1344.8</v>
      </c>
    </row>
    <row r="25" spans="1:5" x14ac:dyDescent="0.25">
      <c r="A25" s="1">
        <v>23</v>
      </c>
      <c r="B25" s="43" t="s">
        <v>277</v>
      </c>
      <c r="C25" s="17">
        <f t="shared" si="0"/>
        <v>2874</v>
      </c>
      <c r="D25" s="31">
        <v>1613.7</v>
      </c>
      <c r="E25" s="31">
        <v>1260.3</v>
      </c>
    </row>
    <row r="26" spans="1:5" x14ac:dyDescent="0.25">
      <c r="A26" s="1">
        <v>24</v>
      </c>
      <c r="B26" s="43" t="s">
        <v>262</v>
      </c>
      <c r="C26" s="17">
        <f t="shared" si="0"/>
        <v>2739.1000000000004</v>
      </c>
      <c r="D26" s="31">
        <v>1238.4000000000001</v>
      </c>
      <c r="E26" s="31">
        <v>1500.7</v>
      </c>
    </row>
    <row r="27" spans="1:5" x14ac:dyDescent="0.25">
      <c r="A27" s="1">
        <v>25</v>
      </c>
      <c r="B27" s="43" t="s">
        <v>315</v>
      </c>
      <c r="C27" s="17">
        <f t="shared" si="0"/>
        <v>2727</v>
      </c>
      <c r="D27" s="31">
        <v>1259</v>
      </c>
      <c r="E27" s="31">
        <v>1468</v>
      </c>
    </row>
    <row r="28" spans="1:5" x14ac:dyDescent="0.25">
      <c r="A28" s="1">
        <v>26</v>
      </c>
      <c r="B28" s="43" t="s">
        <v>362</v>
      </c>
      <c r="C28" s="17">
        <f t="shared" si="0"/>
        <v>2570.3000000000002</v>
      </c>
      <c r="D28" s="31">
        <v>1126.2</v>
      </c>
      <c r="E28" s="31">
        <v>1444.1</v>
      </c>
    </row>
    <row r="29" spans="1:5" x14ac:dyDescent="0.25">
      <c r="A29" s="1">
        <v>27</v>
      </c>
      <c r="B29" s="43" t="s">
        <v>394</v>
      </c>
      <c r="C29" s="17">
        <f t="shared" si="0"/>
        <v>2550.6999999999998</v>
      </c>
      <c r="D29" s="31">
        <v>1402.8</v>
      </c>
      <c r="E29" s="31">
        <v>1147.9000000000001</v>
      </c>
    </row>
    <row r="30" spans="1:5" x14ac:dyDescent="0.25">
      <c r="A30" s="1">
        <v>28</v>
      </c>
      <c r="B30" s="43" t="s">
        <v>366</v>
      </c>
      <c r="C30" s="17">
        <f t="shared" si="0"/>
        <v>2425.1999999999998</v>
      </c>
      <c r="D30" s="31">
        <v>794.5</v>
      </c>
      <c r="E30" s="31">
        <v>1630.7</v>
      </c>
    </row>
    <row r="31" spans="1:5" x14ac:dyDescent="0.25">
      <c r="A31" s="1">
        <v>29</v>
      </c>
      <c r="B31" s="43" t="s">
        <v>361</v>
      </c>
      <c r="C31" s="17">
        <f t="shared" si="0"/>
        <v>2196.3000000000002</v>
      </c>
      <c r="D31" s="31">
        <v>876.9</v>
      </c>
      <c r="E31" s="31">
        <v>1319.4</v>
      </c>
    </row>
    <row r="32" spans="1:5" x14ac:dyDescent="0.25">
      <c r="A32" s="1">
        <v>30</v>
      </c>
      <c r="B32" s="43" t="s">
        <v>269</v>
      </c>
      <c r="C32" s="17">
        <f t="shared" si="0"/>
        <v>1982.2</v>
      </c>
      <c r="D32" s="31">
        <v>976.1</v>
      </c>
      <c r="E32" s="31">
        <v>1006.1</v>
      </c>
    </row>
    <row r="33" spans="1:5" x14ac:dyDescent="0.25">
      <c r="A33" s="1"/>
      <c r="B33" s="88" t="s">
        <v>197</v>
      </c>
      <c r="C33" s="92">
        <f>AVERAGE(C3:C32)</f>
        <v>4732.2633333333351</v>
      </c>
      <c r="D33" s="1"/>
      <c r="E33" s="1"/>
    </row>
  </sheetData>
  <sortState xmlns:xlrd2="http://schemas.microsoft.com/office/spreadsheetml/2017/richdata2" ref="A3:E32">
    <sortCondition descending="1" ref="C3:C32"/>
  </sortState>
  <mergeCells count="1"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F22"/>
  <sheetViews>
    <sheetView zoomScale="110" zoomScaleNormal="110" workbookViewId="0">
      <selection activeCell="E5" sqref="E5"/>
    </sheetView>
  </sheetViews>
  <sheetFormatPr defaultColWidth="8.85546875" defaultRowHeight="15" x14ac:dyDescent="0.25"/>
  <cols>
    <col min="1" max="1" width="4.28515625" customWidth="1"/>
    <col min="2" max="2" width="49.42578125" customWidth="1"/>
    <col min="3" max="3" width="21" customWidth="1"/>
    <col min="4" max="4" width="17.140625" customWidth="1"/>
    <col min="5" max="5" width="18" customWidth="1"/>
  </cols>
  <sheetData>
    <row r="1" spans="1:6" ht="30.75" customHeight="1" x14ac:dyDescent="0.25">
      <c r="B1" s="104" t="s">
        <v>204</v>
      </c>
      <c r="C1" s="104"/>
      <c r="D1" s="104"/>
      <c r="E1" s="104"/>
    </row>
    <row r="2" spans="1:6" ht="30.75" customHeight="1" x14ac:dyDescent="0.25">
      <c r="A2" s="100" t="s">
        <v>388</v>
      </c>
      <c r="B2" s="15" t="s">
        <v>387</v>
      </c>
      <c r="C2" s="16" t="s">
        <v>231</v>
      </c>
      <c r="D2" s="16" t="s">
        <v>227</v>
      </c>
      <c r="E2" s="16" t="s">
        <v>232</v>
      </c>
    </row>
    <row r="3" spans="1:6" x14ac:dyDescent="0.25">
      <c r="A3" s="1">
        <v>1</v>
      </c>
      <c r="B3" s="1" t="s">
        <v>162</v>
      </c>
      <c r="C3" s="56">
        <f t="shared" ref="C3:C9" si="0">(D3+E3)/2</f>
        <v>7299.7</v>
      </c>
      <c r="D3" s="31">
        <v>12956</v>
      </c>
      <c r="E3" s="32">
        <v>1643.4</v>
      </c>
    </row>
    <row r="4" spans="1:6" x14ac:dyDescent="0.25">
      <c r="A4" s="1">
        <v>2</v>
      </c>
      <c r="B4" s="1" t="s">
        <v>111</v>
      </c>
      <c r="C4" s="56">
        <f t="shared" si="0"/>
        <v>3283.1</v>
      </c>
      <c r="D4" s="31">
        <v>2939</v>
      </c>
      <c r="E4" s="32">
        <v>3627.2</v>
      </c>
    </row>
    <row r="5" spans="1:6" x14ac:dyDescent="0.25">
      <c r="A5" s="1">
        <v>3</v>
      </c>
      <c r="B5" s="1" t="s">
        <v>141</v>
      </c>
      <c r="C5" s="56">
        <f t="shared" si="0"/>
        <v>2952.95</v>
      </c>
      <c r="D5" s="31">
        <v>4415</v>
      </c>
      <c r="E5" s="32">
        <v>1490.9</v>
      </c>
    </row>
    <row r="6" spans="1:6" x14ac:dyDescent="0.25">
      <c r="A6" s="1">
        <v>4</v>
      </c>
      <c r="B6" s="1" t="s">
        <v>3</v>
      </c>
      <c r="C6" s="56">
        <f t="shared" si="0"/>
        <v>2852.15</v>
      </c>
      <c r="D6" s="31">
        <v>3434</v>
      </c>
      <c r="E6" s="32">
        <v>2270.3000000000002</v>
      </c>
    </row>
    <row r="7" spans="1:6" x14ac:dyDescent="0.25">
      <c r="A7" s="1">
        <v>5</v>
      </c>
      <c r="B7" s="1" t="s">
        <v>86</v>
      </c>
      <c r="C7" s="56">
        <f t="shared" si="0"/>
        <v>2716.9</v>
      </c>
      <c r="D7" s="32">
        <v>2801</v>
      </c>
      <c r="E7" s="32">
        <v>2632.8</v>
      </c>
    </row>
    <row r="8" spans="1:6" x14ac:dyDescent="0.25">
      <c r="A8" s="1">
        <v>6</v>
      </c>
      <c r="B8" s="19" t="s">
        <v>103</v>
      </c>
      <c r="C8" s="56">
        <f t="shared" si="0"/>
        <v>2563.65</v>
      </c>
      <c r="D8" s="31">
        <v>3512</v>
      </c>
      <c r="E8" s="32">
        <v>1615.3</v>
      </c>
    </row>
    <row r="9" spans="1:6" x14ac:dyDescent="0.25">
      <c r="A9" s="1">
        <v>7</v>
      </c>
      <c r="B9" s="3" t="s">
        <v>100</v>
      </c>
      <c r="C9" s="56">
        <f t="shared" si="0"/>
        <v>1518.95</v>
      </c>
      <c r="D9" s="32">
        <v>980</v>
      </c>
      <c r="E9" s="32">
        <v>2057.9</v>
      </c>
    </row>
    <row r="10" spans="1:6" x14ac:dyDescent="0.25">
      <c r="B10" s="82" t="s">
        <v>197</v>
      </c>
      <c r="C10" s="81">
        <f>SUM(C3:C9)/7</f>
        <v>3312.4857142857149</v>
      </c>
    </row>
    <row r="13" spans="1:6" ht="18.75" x14ac:dyDescent="0.3">
      <c r="B13" s="105"/>
      <c r="C13" s="105"/>
      <c r="D13" s="105"/>
      <c r="E13" s="105"/>
      <c r="F13" s="105"/>
    </row>
    <row r="14" spans="1:6" x14ac:dyDescent="0.25">
      <c r="B14" s="59"/>
      <c r="C14" s="60"/>
    </row>
    <row r="15" spans="1:6" ht="21" customHeight="1" x14ac:dyDescent="0.25">
      <c r="B15" s="61"/>
      <c r="C15" s="62"/>
    </row>
    <row r="16" spans="1:6" ht="18" customHeight="1" x14ac:dyDescent="0.25">
      <c r="B16" s="61"/>
      <c r="C16" s="62"/>
    </row>
    <row r="17" spans="2:3" ht="18" customHeight="1" x14ac:dyDescent="0.25">
      <c r="B17" s="61"/>
      <c r="C17" s="62"/>
    </row>
    <row r="18" spans="2:3" ht="20.25" customHeight="1" x14ac:dyDescent="0.25">
      <c r="B18" s="61"/>
      <c r="C18" s="62"/>
    </row>
    <row r="19" spans="2:3" ht="18.75" customHeight="1" x14ac:dyDescent="0.25">
      <c r="B19" s="61"/>
      <c r="C19" s="62"/>
    </row>
    <row r="20" spans="2:3" ht="21" customHeight="1" x14ac:dyDescent="0.25">
      <c r="B20" s="61"/>
      <c r="C20" s="63"/>
    </row>
    <row r="21" spans="2:3" ht="12" customHeight="1" x14ac:dyDescent="0.25">
      <c r="B21" s="61"/>
      <c r="C21" s="62"/>
    </row>
    <row r="22" spans="2:3" x14ac:dyDescent="0.25">
      <c r="B22" s="64"/>
      <c r="C22" s="65"/>
    </row>
  </sheetData>
  <sortState xmlns:xlrd2="http://schemas.microsoft.com/office/spreadsheetml/2017/richdata2" ref="A3:E9">
    <sortCondition descending="1" ref="C3:C9"/>
  </sortState>
  <mergeCells count="2">
    <mergeCell ref="B1:E1"/>
    <mergeCell ref="B13:F1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FF00"/>
  </sheetPr>
  <dimension ref="A1:F10"/>
  <sheetViews>
    <sheetView zoomScale="120" zoomScaleNormal="120" workbookViewId="0">
      <selection activeCell="E7" sqref="E7"/>
    </sheetView>
  </sheetViews>
  <sheetFormatPr defaultColWidth="8.85546875" defaultRowHeight="15" x14ac:dyDescent="0.25"/>
  <cols>
    <col min="1" max="1" width="5.42578125" customWidth="1"/>
    <col min="2" max="2" width="47.28515625" customWidth="1"/>
    <col min="3" max="3" width="20.42578125" customWidth="1"/>
    <col min="4" max="4" width="9.42578125" customWidth="1"/>
    <col min="5" max="5" width="11" customWidth="1"/>
    <col min="6" max="6" width="8.42578125" customWidth="1"/>
    <col min="7" max="7" width="7.28515625" customWidth="1"/>
    <col min="8" max="8" width="8.28515625" customWidth="1"/>
    <col min="9" max="9" width="7.7109375" customWidth="1"/>
    <col min="10" max="10" width="8.140625" customWidth="1"/>
    <col min="11" max="11" width="7.42578125" customWidth="1"/>
    <col min="12" max="12" width="6.7109375" customWidth="1"/>
  </cols>
  <sheetData>
    <row r="1" spans="1:6" ht="30" customHeight="1" x14ac:dyDescent="0.3">
      <c r="B1" s="105" t="s">
        <v>234</v>
      </c>
      <c r="C1" s="105"/>
      <c r="D1" s="105"/>
      <c r="E1" s="105"/>
      <c r="F1" s="105"/>
    </row>
    <row r="2" spans="1:6" ht="33" customHeight="1" x14ac:dyDescent="0.25">
      <c r="A2" s="15" t="s">
        <v>388</v>
      </c>
      <c r="B2" s="15" t="s">
        <v>233</v>
      </c>
      <c r="C2" s="16" t="s">
        <v>231</v>
      </c>
    </row>
    <row r="3" spans="1:6" x14ac:dyDescent="0.25">
      <c r="A3" s="1">
        <v>1</v>
      </c>
      <c r="B3" s="6" t="s">
        <v>240</v>
      </c>
      <c r="C3" s="57">
        <v>11115.6</v>
      </c>
    </row>
    <row r="4" spans="1:6" x14ac:dyDescent="0.25">
      <c r="A4" s="1">
        <v>2</v>
      </c>
      <c r="B4" s="6" t="s">
        <v>198</v>
      </c>
      <c r="C4" s="57">
        <v>10993.2</v>
      </c>
    </row>
    <row r="5" spans="1:6" ht="18" customHeight="1" x14ac:dyDescent="0.25">
      <c r="A5" s="1">
        <v>3</v>
      </c>
      <c r="B5" s="6" t="s">
        <v>199</v>
      </c>
      <c r="C5" s="57">
        <v>8303.6</v>
      </c>
    </row>
    <row r="6" spans="1:6" ht="15.75" customHeight="1" x14ac:dyDescent="0.25">
      <c r="A6" s="1">
        <v>4</v>
      </c>
      <c r="B6" s="6" t="s">
        <v>244</v>
      </c>
      <c r="C6" s="57">
        <v>8122.1</v>
      </c>
    </row>
    <row r="7" spans="1:6" ht="15.75" customHeight="1" x14ac:dyDescent="0.25">
      <c r="A7" s="1">
        <v>5</v>
      </c>
      <c r="B7" s="6" t="s">
        <v>245</v>
      </c>
      <c r="C7" s="57">
        <v>6567</v>
      </c>
    </row>
    <row r="8" spans="1:6" ht="15.75" customHeight="1" x14ac:dyDescent="0.25">
      <c r="A8" s="1">
        <v>6</v>
      </c>
      <c r="B8" s="6" t="s">
        <v>371</v>
      </c>
      <c r="C8" s="58">
        <v>6194</v>
      </c>
    </row>
    <row r="9" spans="1:6" ht="16.5" customHeight="1" x14ac:dyDescent="0.25">
      <c r="A9" s="1">
        <v>7</v>
      </c>
      <c r="B9" s="6" t="s">
        <v>359</v>
      </c>
      <c r="C9" s="70">
        <v>6008.4</v>
      </c>
    </row>
    <row r="10" spans="1:6" x14ac:dyDescent="0.25">
      <c r="B10" s="93" t="s">
        <v>197</v>
      </c>
      <c r="C10" s="94">
        <f>AVERAGE(C3:C9)/7</f>
        <v>1169.4673469387756</v>
      </c>
    </row>
  </sheetData>
  <sortState xmlns:xlrd2="http://schemas.microsoft.com/office/spreadsheetml/2017/richdata2" ref="A3:C9">
    <sortCondition descending="1" ref="C3:C9"/>
  </sortState>
  <mergeCells count="1">
    <mergeCell ref="B1:F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  <pageSetUpPr fitToPage="1"/>
  </sheetPr>
  <dimension ref="A1:AH104"/>
  <sheetViews>
    <sheetView topLeftCell="I106" zoomScaleNormal="100" workbookViewId="0">
      <selection activeCell="L94" sqref="L94"/>
    </sheetView>
  </sheetViews>
  <sheetFormatPr defaultColWidth="8.85546875" defaultRowHeight="15" x14ac:dyDescent="0.25"/>
  <cols>
    <col min="1" max="1" width="5.85546875" customWidth="1"/>
    <col min="2" max="2" width="18.140625" customWidth="1"/>
    <col min="3" max="3" width="10.7109375" customWidth="1"/>
    <col min="4" max="4" width="10" customWidth="1"/>
    <col min="5" max="6" width="10.42578125" customWidth="1"/>
    <col min="7" max="7" width="11" customWidth="1"/>
    <col min="8" max="8" width="11.28515625" customWidth="1"/>
    <col min="10" max="10" width="5.7109375" customWidth="1"/>
    <col min="11" max="11" width="35.140625" bestFit="1" customWidth="1"/>
    <col min="12" max="12" width="10.5703125" bestFit="1" customWidth="1"/>
  </cols>
  <sheetData>
    <row r="1" spans="1:18" ht="25.5" customHeight="1" x14ac:dyDescent="0.25">
      <c r="A1" s="106" t="s">
        <v>236</v>
      </c>
      <c r="B1" s="106"/>
      <c r="C1" s="106"/>
      <c r="D1" s="106"/>
      <c r="E1" s="106"/>
      <c r="F1" s="106"/>
      <c r="G1" s="106"/>
      <c r="H1" s="106"/>
    </row>
    <row r="2" spans="1:18" ht="47.25" x14ac:dyDescent="0.25">
      <c r="A2" s="7"/>
      <c r="B2" s="7" t="s">
        <v>206</v>
      </c>
      <c r="C2" s="8" t="s">
        <v>205</v>
      </c>
      <c r="D2" s="9" t="s">
        <v>207</v>
      </c>
      <c r="E2" s="9" t="s">
        <v>208</v>
      </c>
      <c r="F2" s="9" t="s">
        <v>209</v>
      </c>
      <c r="G2" s="9" t="s">
        <v>210</v>
      </c>
      <c r="H2" s="9" t="s">
        <v>211</v>
      </c>
    </row>
    <row r="3" spans="1:18" x14ac:dyDescent="0.25">
      <c r="A3" s="1">
        <v>1</v>
      </c>
      <c r="B3" s="48" t="s">
        <v>15</v>
      </c>
      <c r="C3" s="34">
        <f t="shared" ref="C3:C34" si="0">D3+E3+F3+G3+H3</f>
        <v>7626.5</v>
      </c>
      <c r="D3" s="29">
        <v>340</v>
      </c>
      <c r="E3" s="29">
        <v>680</v>
      </c>
      <c r="F3" s="29">
        <v>2713</v>
      </c>
      <c r="G3" s="29">
        <v>798.5</v>
      </c>
      <c r="H3" s="29">
        <v>3095</v>
      </c>
      <c r="J3" s="20"/>
      <c r="K3" s="71" t="s">
        <v>373</v>
      </c>
      <c r="L3" s="21" t="s">
        <v>249</v>
      </c>
      <c r="M3" s="20"/>
      <c r="N3" s="20"/>
      <c r="O3" s="20"/>
      <c r="P3" s="20"/>
      <c r="Q3" s="20"/>
    </row>
    <row r="4" spans="1:18" x14ac:dyDescent="0.25">
      <c r="A4" s="1">
        <v>2</v>
      </c>
      <c r="B4" s="40" t="s">
        <v>290</v>
      </c>
      <c r="C4" s="34">
        <f t="shared" si="0"/>
        <v>6303</v>
      </c>
      <c r="D4" s="35">
        <v>270</v>
      </c>
      <c r="E4" s="35">
        <v>930</v>
      </c>
      <c r="F4" s="35">
        <v>1065</v>
      </c>
      <c r="G4" s="35">
        <v>3838</v>
      </c>
      <c r="H4" s="35">
        <v>200</v>
      </c>
      <c r="J4" s="1">
        <v>1</v>
      </c>
      <c r="K4" s="47" t="s">
        <v>15</v>
      </c>
      <c r="L4" s="46">
        <f>SUM(M4:Q4)</f>
        <v>7626.5</v>
      </c>
      <c r="M4" s="27">
        <v>340</v>
      </c>
      <c r="N4" s="27">
        <v>680</v>
      </c>
      <c r="O4" s="27">
        <v>2713</v>
      </c>
      <c r="P4" s="27">
        <v>798.5</v>
      </c>
      <c r="Q4" s="27">
        <v>3095</v>
      </c>
      <c r="R4" s="30"/>
    </row>
    <row r="5" spans="1:18" x14ac:dyDescent="0.25">
      <c r="A5" s="1">
        <v>3</v>
      </c>
      <c r="B5" s="43" t="s">
        <v>26</v>
      </c>
      <c r="C5" s="34">
        <f t="shared" si="0"/>
        <v>4725</v>
      </c>
      <c r="D5" s="29">
        <v>220</v>
      </c>
      <c r="E5" s="29">
        <v>1570</v>
      </c>
      <c r="F5" s="29">
        <v>1640</v>
      </c>
      <c r="G5" s="29">
        <v>985</v>
      </c>
      <c r="H5" s="29">
        <v>310</v>
      </c>
      <c r="J5" s="1">
        <v>2</v>
      </c>
      <c r="K5" s="46" t="s">
        <v>14</v>
      </c>
      <c r="L5" s="46">
        <f>SUM(M5:Q5)</f>
        <v>3012.5</v>
      </c>
      <c r="M5" s="28">
        <v>210</v>
      </c>
      <c r="N5" s="28">
        <v>1060</v>
      </c>
      <c r="O5" s="28">
        <v>890</v>
      </c>
      <c r="P5" s="28">
        <v>752.5</v>
      </c>
      <c r="Q5" s="28">
        <v>100</v>
      </c>
    </row>
    <row r="6" spans="1:18" x14ac:dyDescent="0.25">
      <c r="A6" s="1">
        <v>4</v>
      </c>
      <c r="B6" s="43" t="s">
        <v>153</v>
      </c>
      <c r="C6" s="34">
        <f t="shared" si="0"/>
        <v>4414</v>
      </c>
      <c r="D6" s="29">
        <v>300</v>
      </c>
      <c r="E6" s="29">
        <v>360</v>
      </c>
      <c r="F6" s="29">
        <v>870</v>
      </c>
      <c r="G6" s="29">
        <v>2854</v>
      </c>
      <c r="H6" s="29">
        <v>30</v>
      </c>
      <c r="J6" s="1">
        <v>3</v>
      </c>
      <c r="K6" s="47" t="s">
        <v>16</v>
      </c>
      <c r="L6" s="46">
        <f>SUM(M6:Q6)</f>
        <v>2718</v>
      </c>
      <c r="M6" s="27">
        <v>160</v>
      </c>
      <c r="N6" s="27">
        <v>850</v>
      </c>
      <c r="O6" s="27">
        <v>1096</v>
      </c>
      <c r="P6" s="27">
        <v>532</v>
      </c>
      <c r="Q6" s="27">
        <v>80</v>
      </c>
    </row>
    <row r="7" spans="1:18" x14ac:dyDescent="0.25">
      <c r="A7" s="1">
        <v>5</v>
      </c>
      <c r="B7" s="43" t="s">
        <v>27</v>
      </c>
      <c r="C7" s="34">
        <f t="shared" si="0"/>
        <v>4237</v>
      </c>
      <c r="D7" s="29">
        <v>220</v>
      </c>
      <c r="E7" s="29">
        <v>990</v>
      </c>
      <c r="F7" s="29">
        <v>1877</v>
      </c>
      <c r="G7" s="29">
        <v>930</v>
      </c>
      <c r="H7" s="29">
        <v>220</v>
      </c>
      <c r="J7" s="1">
        <v>4</v>
      </c>
      <c r="K7" s="47" t="s">
        <v>182</v>
      </c>
      <c r="L7" s="46">
        <f>SUM(M7:Q7)</f>
        <v>2288</v>
      </c>
      <c r="M7" s="27">
        <v>100</v>
      </c>
      <c r="N7" s="27">
        <v>730</v>
      </c>
      <c r="O7" s="27">
        <v>1074</v>
      </c>
      <c r="P7" s="27">
        <v>304</v>
      </c>
      <c r="Q7" s="27">
        <v>80</v>
      </c>
    </row>
    <row r="8" spans="1:18" x14ac:dyDescent="0.25">
      <c r="A8" s="1">
        <v>6</v>
      </c>
      <c r="B8" s="43" t="s">
        <v>4</v>
      </c>
      <c r="C8" s="34">
        <f t="shared" si="0"/>
        <v>3828</v>
      </c>
      <c r="D8" s="29">
        <v>190</v>
      </c>
      <c r="E8" s="29">
        <v>760</v>
      </c>
      <c r="F8" s="29">
        <v>1106</v>
      </c>
      <c r="G8" s="29">
        <v>1760</v>
      </c>
      <c r="H8" s="29">
        <v>12</v>
      </c>
      <c r="J8" s="1">
        <v>5</v>
      </c>
      <c r="K8" s="47" t="s">
        <v>180</v>
      </c>
      <c r="L8" s="46">
        <f>SUM(M8:Q8)</f>
        <v>888</v>
      </c>
      <c r="M8" s="27">
        <v>100</v>
      </c>
      <c r="N8" s="27">
        <v>270</v>
      </c>
      <c r="O8" s="27">
        <v>250</v>
      </c>
      <c r="P8" s="27">
        <v>203</v>
      </c>
      <c r="Q8" s="27">
        <v>65</v>
      </c>
    </row>
    <row r="9" spans="1:18" x14ac:dyDescent="0.25">
      <c r="A9" s="1">
        <v>7</v>
      </c>
      <c r="B9" s="40" t="s">
        <v>25</v>
      </c>
      <c r="C9" s="34">
        <f t="shared" si="0"/>
        <v>3698</v>
      </c>
      <c r="D9" s="35">
        <v>250</v>
      </c>
      <c r="E9" s="35">
        <v>1020</v>
      </c>
      <c r="F9" s="35">
        <v>1493</v>
      </c>
      <c r="G9" s="35">
        <v>645</v>
      </c>
      <c r="H9" s="35">
        <v>290</v>
      </c>
      <c r="K9" s="11" t="s">
        <v>247</v>
      </c>
      <c r="L9" s="13">
        <f>AVERAGE(L4,L6:L8)</f>
        <v>3380.125</v>
      </c>
    </row>
    <row r="10" spans="1:18" x14ac:dyDescent="0.25">
      <c r="A10" s="1">
        <v>8</v>
      </c>
      <c r="B10" s="40" t="s">
        <v>170</v>
      </c>
      <c r="C10" s="34">
        <f t="shared" si="0"/>
        <v>3659.9</v>
      </c>
      <c r="D10" s="35">
        <v>310</v>
      </c>
      <c r="E10" s="35">
        <v>830</v>
      </c>
      <c r="F10" s="35">
        <v>1323.5</v>
      </c>
      <c r="G10" s="35">
        <v>1131.4000000000001</v>
      </c>
      <c r="H10" s="35">
        <v>65</v>
      </c>
      <c r="K10" s="11" t="s">
        <v>229</v>
      </c>
      <c r="L10" s="49">
        <f>(L5+L9)/2</f>
        <v>3196.3125</v>
      </c>
    </row>
    <row r="11" spans="1:18" x14ac:dyDescent="0.25">
      <c r="A11" s="1">
        <v>9</v>
      </c>
      <c r="B11" s="43" t="s">
        <v>29</v>
      </c>
      <c r="C11" s="34">
        <f t="shared" si="0"/>
        <v>3652</v>
      </c>
      <c r="D11" s="29">
        <v>120</v>
      </c>
      <c r="E11" s="29">
        <v>560</v>
      </c>
      <c r="F11" s="29">
        <v>2170</v>
      </c>
      <c r="G11" s="29">
        <v>632</v>
      </c>
      <c r="H11" s="29">
        <v>170</v>
      </c>
      <c r="K11" s="11" t="s">
        <v>230</v>
      </c>
      <c r="L11" s="13">
        <f>L9+L10</f>
        <v>6576.4375</v>
      </c>
    </row>
    <row r="12" spans="1:18" x14ac:dyDescent="0.25">
      <c r="A12" s="1">
        <v>10</v>
      </c>
      <c r="B12" s="78" t="s">
        <v>308</v>
      </c>
      <c r="C12" s="34">
        <f t="shared" si="0"/>
        <v>3434</v>
      </c>
      <c r="D12" s="29">
        <v>305</v>
      </c>
      <c r="E12" s="29">
        <v>760</v>
      </c>
      <c r="F12" s="29">
        <v>650</v>
      </c>
      <c r="G12" s="29">
        <v>549</v>
      </c>
      <c r="H12" s="29">
        <v>1170</v>
      </c>
    </row>
    <row r="13" spans="1:18" x14ac:dyDescent="0.25">
      <c r="A13" s="1">
        <v>11</v>
      </c>
      <c r="B13" s="79" t="s">
        <v>5</v>
      </c>
      <c r="C13" s="34">
        <f t="shared" si="0"/>
        <v>3357</v>
      </c>
      <c r="D13" s="35">
        <v>180</v>
      </c>
      <c r="E13" s="35">
        <v>680</v>
      </c>
      <c r="F13" s="35">
        <v>1803</v>
      </c>
      <c r="G13" s="35">
        <v>257</v>
      </c>
      <c r="H13" s="35">
        <v>437</v>
      </c>
      <c r="J13" s="1"/>
      <c r="K13" s="71" t="s">
        <v>374</v>
      </c>
      <c r="L13" s="21" t="s">
        <v>249</v>
      </c>
    </row>
    <row r="14" spans="1:18" x14ac:dyDescent="0.25">
      <c r="A14" s="1">
        <v>12</v>
      </c>
      <c r="B14" s="40" t="s">
        <v>95</v>
      </c>
      <c r="C14" s="34">
        <f t="shared" si="0"/>
        <v>3246</v>
      </c>
      <c r="D14" s="35">
        <v>170</v>
      </c>
      <c r="E14" s="35">
        <v>998</v>
      </c>
      <c r="F14" s="35">
        <v>1580</v>
      </c>
      <c r="G14" s="35">
        <v>268</v>
      </c>
      <c r="H14" s="35">
        <v>230</v>
      </c>
      <c r="J14" s="1">
        <v>1</v>
      </c>
      <c r="K14" s="40" t="s">
        <v>95</v>
      </c>
      <c r="L14" s="40">
        <f>M14+N14+O14+P14+Q14</f>
        <v>3246</v>
      </c>
      <c r="M14" s="1">
        <v>170</v>
      </c>
      <c r="N14" s="1">
        <v>998</v>
      </c>
      <c r="O14" s="1">
        <v>1580</v>
      </c>
      <c r="P14" s="1">
        <v>268</v>
      </c>
      <c r="Q14" s="1">
        <v>230</v>
      </c>
    </row>
    <row r="15" spans="1:18" x14ac:dyDescent="0.25">
      <c r="A15" s="1">
        <v>13</v>
      </c>
      <c r="B15" s="43" t="s">
        <v>28</v>
      </c>
      <c r="C15" s="34">
        <f t="shared" si="0"/>
        <v>3210</v>
      </c>
      <c r="D15" s="29">
        <v>220</v>
      </c>
      <c r="E15" s="29">
        <v>770</v>
      </c>
      <c r="F15" s="29">
        <v>1460</v>
      </c>
      <c r="G15" s="29">
        <v>630</v>
      </c>
      <c r="H15" s="29">
        <v>130</v>
      </c>
      <c r="J15" s="1">
        <v>2</v>
      </c>
      <c r="K15" s="43" t="s">
        <v>92</v>
      </c>
      <c r="L15" s="43">
        <f>M15+N15+O15+P15+Q15</f>
        <v>2293</v>
      </c>
      <c r="M15" s="1">
        <v>100</v>
      </c>
      <c r="N15" s="1">
        <v>700</v>
      </c>
      <c r="O15" s="1">
        <v>1100</v>
      </c>
      <c r="P15" s="1">
        <v>258</v>
      </c>
      <c r="Q15" s="1">
        <v>135</v>
      </c>
    </row>
    <row r="16" spans="1:18" x14ac:dyDescent="0.25">
      <c r="A16" s="1">
        <v>14</v>
      </c>
      <c r="B16" s="46" t="s">
        <v>14</v>
      </c>
      <c r="C16" s="34">
        <f t="shared" si="0"/>
        <v>3012.5</v>
      </c>
      <c r="D16" s="35">
        <v>210</v>
      </c>
      <c r="E16" s="35">
        <v>1060</v>
      </c>
      <c r="F16" s="35">
        <v>890</v>
      </c>
      <c r="G16" s="35">
        <v>752.5</v>
      </c>
      <c r="H16" s="35">
        <v>100</v>
      </c>
      <c r="J16" s="1">
        <v>3</v>
      </c>
      <c r="K16" s="43" t="s">
        <v>96</v>
      </c>
      <c r="L16" s="43">
        <f>M16+N16+O16+P16+Q16</f>
        <v>1657</v>
      </c>
      <c r="M16" s="1">
        <v>90</v>
      </c>
      <c r="N16" s="1">
        <v>500</v>
      </c>
      <c r="O16" s="1">
        <v>720</v>
      </c>
      <c r="P16" s="1">
        <v>287</v>
      </c>
      <c r="Q16" s="1">
        <v>60</v>
      </c>
    </row>
    <row r="17" spans="1:17" x14ac:dyDescent="0.25">
      <c r="A17" s="1">
        <v>15</v>
      </c>
      <c r="B17" s="43" t="s">
        <v>155</v>
      </c>
      <c r="C17" s="34">
        <f t="shared" si="0"/>
        <v>2981</v>
      </c>
      <c r="D17" s="29">
        <v>180</v>
      </c>
      <c r="E17" s="29">
        <v>260</v>
      </c>
      <c r="F17" s="29">
        <v>286</v>
      </c>
      <c r="G17" s="29">
        <v>2020</v>
      </c>
      <c r="H17" s="29">
        <v>235</v>
      </c>
      <c r="J17" s="1">
        <v>4</v>
      </c>
      <c r="K17" s="43" t="s">
        <v>93</v>
      </c>
      <c r="L17" s="43">
        <f>M17+N17+O17+P17+Q17</f>
        <v>1255</v>
      </c>
      <c r="M17" s="1">
        <v>105</v>
      </c>
      <c r="N17" s="1">
        <v>420</v>
      </c>
      <c r="O17" s="1">
        <v>570</v>
      </c>
      <c r="P17" s="1">
        <v>120</v>
      </c>
      <c r="Q17" s="1">
        <v>40</v>
      </c>
    </row>
    <row r="18" spans="1:17" x14ac:dyDescent="0.25">
      <c r="A18" s="1">
        <v>16</v>
      </c>
      <c r="B18" s="43" t="s">
        <v>9</v>
      </c>
      <c r="C18" s="34">
        <f t="shared" si="0"/>
        <v>2970</v>
      </c>
      <c r="D18" s="29">
        <v>150</v>
      </c>
      <c r="E18" s="29">
        <v>1080</v>
      </c>
      <c r="F18" s="29">
        <v>1120</v>
      </c>
      <c r="G18" s="29">
        <v>378</v>
      </c>
      <c r="H18" s="29">
        <v>242</v>
      </c>
      <c r="J18" s="1">
        <v>5</v>
      </c>
      <c r="K18" s="43" t="s">
        <v>251</v>
      </c>
      <c r="L18" s="43">
        <f t="shared" ref="L18" si="1">M18+N18+O18+P18+Q18</f>
        <v>2151</v>
      </c>
      <c r="M18" s="1">
        <v>190</v>
      </c>
      <c r="N18" s="1">
        <v>721</v>
      </c>
      <c r="O18" s="1">
        <v>1030</v>
      </c>
      <c r="P18" s="1">
        <v>210</v>
      </c>
      <c r="Q18" s="1">
        <v>0</v>
      </c>
    </row>
    <row r="19" spans="1:17" x14ac:dyDescent="0.25">
      <c r="A19" s="1">
        <v>17</v>
      </c>
      <c r="B19" s="43" t="s">
        <v>159</v>
      </c>
      <c r="C19" s="34">
        <f t="shared" si="0"/>
        <v>2929</v>
      </c>
      <c r="D19" s="29">
        <v>190</v>
      </c>
      <c r="E19" s="29">
        <v>370</v>
      </c>
      <c r="F19" s="29">
        <v>360</v>
      </c>
      <c r="G19" s="29">
        <v>1989</v>
      </c>
      <c r="H19" s="29">
        <v>20</v>
      </c>
      <c r="J19" s="1">
        <v>6</v>
      </c>
      <c r="K19" s="43" t="s">
        <v>91</v>
      </c>
      <c r="L19" s="43">
        <f t="shared" ref="L19:L25" si="2">M19+N19+O19+P19+Q19</f>
        <v>2195</v>
      </c>
      <c r="M19" s="1">
        <v>140</v>
      </c>
      <c r="N19" s="1">
        <v>749</v>
      </c>
      <c r="O19" s="1">
        <v>1117</v>
      </c>
      <c r="P19" s="1">
        <v>74</v>
      </c>
      <c r="Q19" s="1">
        <v>115</v>
      </c>
    </row>
    <row r="20" spans="1:17" x14ac:dyDescent="0.25">
      <c r="A20" s="1">
        <v>18</v>
      </c>
      <c r="B20" s="43" t="s">
        <v>12</v>
      </c>
      <c r="C20" s="34">
        <f t="shared" si="0"/>
        <v>2895</v>
      </c>
      <c r="D20" s="29">
        <v>110</v>
      </c>
      <c r="E20" s="29">
        <v>780</v>
      </c>
      <c r="F20" s="29">
        <v>1258</v>
      </c>
      <c r="G20" s="29">
        <v>676</v>
      </c>
      <c r="H20" s="29">
        <v>71</v>
      </c>
      <c r="J20" s="1">
        <v>7</v>
      </c>
      <c r="K20" s="43" t="s">
        <v>214</v>
      </c>
      <c r="L20" s="43">
        <f t="shared" si="2"/>
        <v>660</v>
      </c>
      <c r="M20" s="1">
        <v>65</v>
      </c>
      <c r="N20" s="1">
        <v>410</v>
      </c>
      <c r="O20" s="1">
        <v>150</v>
      </c>
      <c r="P20" s="1">
        <v>15</v>
      </c>
      <c r="Q20" s="1">
        <v>20</v>
      </c>
    </row>
    <row r="21" spans="1:17" x14ac:dyDescent="0.25">
      <c r="A21" s="1">
        <v>19</v>
      </c>
      <c r="B21" s="47" t="s">
        <v>16</v>
      </c>
      <c r="C21" s="34">
        <f t="shared" si="0"/>
        <v>2718</v>
      </c>
      <c r="D21" s="29">
        <v>160</v>
      </c>
      <c r="E21" s="29">
        <v>850</v>
      </c>
      <c r="F21" s="29">
        <v>1096</v>
      </c>
      <c r="G21" s="29">
        <v>532</v>
      </c>
      <c r="H21" s="29">
        <v>80</v>
      </c>
      <c r="J21" s="1">
        <v>8</v>
      </c>
      <c r="K21" s="43" t="s">
        <v>89</v>
      </c>
      <c r="L21" s="43">
        <f t="shared" si="2"/>
        <v>1719</v>
      </c>
      <c r="M21" s="1">
        <v>145</v>
      </c>
      <c r="N21" s="1">
        <v>491</v>
      </c>
      <c r="O21" s="1">
        <v>590</v>
      </c>
      <c r="P21" s="1">
        <v>103</v>
      </c>
      <c r="Q21" s="1">
        <v>390</v>
      </c>
    </row>
    <row r="22" spans="1:17" x14ac:dyDescent="0.25">
      <c r="A22" s="1">
        <v>20</v>
      </c>
      <c r="B22" s="43" t="s">
        <v>10</v>
      </c>
      <c r="C22" s="34">
        <f t="shared" si="0"/>
        <v>2544</v>
      </c>
      <c r="D22" s="29">
        <v>100</v>
      </c>
      <c r="E22" s="29">
        <v>660</v>
      </c>
      <c r="F22" s="29">
        <v>1420</v>
      </c>
      <c r="G22" s="29">
        <v>312</v>
      </c>
      <c r="H22" s="29">
        <v>52</v>
      </c>
      <c r="J22" s="1">
        <v>9</v>
      </c>
      <c r="K22" s="43" t="s">
        <v>90</v>
      </c>
      <c r="L22" s="43">
        <f t="shared" si="2"/>
        <v>2230</v>
      </c>
      <c r="M22" s="1">
        <v>5</v>
      </c>
      <c r="N22" s="1">
        <v>790</v>
      </c>
      <c r="O22" s="1">
        <v>1283</v>
      </c>
      <c r="P22" s="1">
        <v>87</v>
      </c>
      <c r="Q22" s="1">
        <v>65</v>
      </c>
    </row>
    <row r="23" spans="1:17" x14ac:dyDescent="0.25">
      <c r="A23" s="1">
        <v>21</v>
      </c>
      <c r="B23" s="43" t="s">
        <v>7</v>
      </c>
      <c r="C23" s="34">
        <f t="shared" si="0"/>
        <v>2447</v>
      </c>
      <c r="D23" s="29">
        <v>110</v>
      </c>
      <c r="E23" s="29">
        <v>620</v>
      </c>
      <c r="F23" s="29">
        <v>1460</v>
      </c>
      <c r="G23" s="29">
        <v>195</v>
      </c>
      <c r="H23" s="29">
        <v>62</v>
      </c>
      <c r="J23" s="1">
        <v>10</v>
      </c>
      <c r="K23" s="43" t="s">
        <v>94</v>
      </c>
      <c r="L23" s="43">
        <f t="shared" si="2"/>
        <v>1179</v>
      </c>
      <c r="M23" s="1">
        <v>125</v>
      </c>
      <c r="N23" s="1">
        <v>439</v>
      </c>
      <c r="O23" s="1">
        <v>340</v>
      </c>
      <c r="P23" s="1">
        <v>255</v>
      </c>
      <c r="Q23" s="1">
        <v>20</v>
      </c>
    </row>
    <row r="24" spans="1:17" x14ac:dyDescent="0.25">
      <c r="A24" s="1">
        <v>22</v>
      </c>
      <c r="B24" s="68" t="s">
        <v>173</v>
      </c>
      <c r="C24" s="34">
        <f t="shared" si="0"/>
        <v>2406</v>
      </c>
      <c r="D24" s="29">
        <v>100</v>
      </c>
      <c r="E24" s="29">
        <v>760</v>
      </c>
      <c r="F24" s="29">
        <v>1160</v>
      </c>
      <c r="G24" s="29">
        <v>386</v>
      </c>
      <c r="H24" s="29">
        <v>0</v>
      </c>
      <c r="J24" s="1">
        <v>11</v>
      </c>
      <c r="K24" s="43" t="s">
        <v>367</v>
      </c>
      <c r="L24" s="43">
        <f t="shared" si="2"/>
        <v>2153</v>
      </c>
      <c r="M24" s="1">
        <v>5</v>
      </c>
      <c r="N24" s="1">
        <v>1227</v>
      </c>
      <c r="O24" s="1">
        <v>830</v>
      </c>
      <c r="P24" s="1">
        <v>36</v>
      </c>
      <c r="Q24" s="1">
        <v>55</v>
      </c>
    </row>
    <row r="25" spans="1:17" x14ac:dyDescent="0.25">
      <c r="A25" s="1">
        <v>23</v>
      </c>
      <c r="B25" s="43" t="s">
        <v>30</v>
      </c>
      <c r="C25" s="34">
        <f t="shared" si="0"/>
        <v>2297</v>
      </c>
      <c r="D25" s="29">
        <v>100</v>
      </c>
      <c r="E25" s="29">
        <v>610</v>
      </c>
      <c r="F25" s="29">
        <v>680</v>
      </c>
      <c r="G25" s="29">
        <v>572</v>
      </c>
      <c r="H25" s="29">
        <v>335</v>
      </c>
      <c r="J25" s="1">
        <v>12</v>
      </c>
      <c r="K25" s="43" t="s">
        <v>368</v>
      </c>
      <c r="L25" s="43">
        <f t="shared" si="2"/>
        <v>1158</v>
      </c>
      <c r="M25" s="1">
        <v>55</v>
      </c>
      <c r="N25" s="1">
        <v>310</v>
      </c>
      <c r="O25" s="1">
        <v>555</v>
      </c>
      <c r="P25" s="1">
        <v>218</v>
      </c>
      <c r="Q25" s="1">
        <v>20</v>
      </c>
    </row>
    <row r="26" spans="1:17" x14ac:dyDescent="0.25">
      <c r="A26" s="1">
        <v>24</v>
      </c>
      <c r="B26" s="43" t="s">
        <v>92</v>
      </c>
      <c r="C26" s="34">
        <f t="shared" si="0"/>
        <v>2293</v>
      </c>
      <c r="D26" s="29">
        <v>100</v>
      </c>
      <c r="E26" s="29">
        <v>700</v>
      </c>
      <c r="F26" s="29">
        <v>1100</v>
      </c>
      <c r="G26" s="29">
        <v>258</v>
      </c>
      <c r="H26" s="29">
        <v>135</v>
      </c>
      <c r="K26" s="11" t="s">
        <v>247</v>
      </c>
      <c r="L26" s="13">
        <f>AVERAGE(L15:L25)</f>
        <v>1695.4545454545455</v>
      </c>
    </row>
    <row r="27" spans="1:17" x14ac:dyDescent="0.25">
      <c r="A27" s="1">
        <v>25</v>
      </c>
      <c r="B27" s="47" t="s">
        <v>182</v>
      </c>
      <c r="C27" s="34">
        <f t="shared" si="0"/>
        <v>2288</v>
      </c>
      <c r="D27" s="29">
        <v>100</v>
      </c>
      <c r="E27" s="29">
        <v>730</v>
      </c>
      <c r="F27" s="29">
        <v>1074</v>
      </c>
      <c r="G27" s="29">
        <v>304</v>
      </c>
      <c r="H27" s="29">
        <v>80</v>
      </c>
      <c r="K27" s="11" t="s">
        <v>229</v>
      </c>
      <c r="L27" s="49">
        <f>(L14+L26)/2</f>
        <v>2470.727272727273</v>
      </c>
    </row>
    <row r="28" spans="1:17" x14ac:dyDescent="0.25">
      <c r="A28" s="1">
        <v>26</v>
      </c>
      <c r="B28" s="43" t="s">
        <v>90</v>
      </c>
      <c r="C28" s="34">
        <f t="shared" si="0"/>
        <v>2230</v>
      </c>
      <c r="D28" s="29">
        <v>5</v>
      </c>
      <c r="E28" s="29">
        <v>790</v>
      </c>
      <c r="F28" s="29">
        <v>1283</v>
      </c>
      <c r="G28" s="29">
        <v>87</v>
      </c>
      <c r="H28" s="29">
        <v>65</v>
      </c>
      <c r="K28" s="11" t="s">
        <v>230</v>
      </c>
      <c r="L28" s="13">
        <f>L26+L27</f>
        <v>4166.181818181818</v>
      </c>
    </row>
    <row r="29" spans="1:17" x14ac:dyDescent="0.25">
      <c r="A29" s="1">
        <v>27</v>
      </c>
      <c r="B29" s="43" t="s">
        <v>91</v>
      </c>
      <c r="C29" s="34">
        <f t="shared" si="0"/>
        <v>2195</v>
      </c>
      <c r="D29" s="29">
        <v>140</v>
      </c>
      <c r="E29" s="29">
        <v>749</v>
      </c>
      <c r="F29" s="29">
        <v>1117</v>
      </c>
      <c r="G29" s="29">
        <v>74</v>
      </c>
      <c r="H29" s="29">
        <v>115</v>
      </c>
    </row>
    <row r="30" spans="1:17" x14ac:dyDescent="0.25">
      <c r="A30" s="1">
        <v>28</v>
      </c>
      <c r="B30" s="43" t="s">
        <v>175</v>
      </c>
      <c r="C30" s="34">
        <f t="shared" si="0"/>
        <v>2156</v>
      </c>
      <c r="D30" s="29">
        <v>105</v>
      </c>
      <c r="E30" s="29">
        <v>603</v>
      </c>
      <c r="F30" s="29">
        <v>1030</v>
      </c>
      <c r="G30" s="29">
        <v>418</v>
      </c>
      <c r="H30" s="29">
        <v>0</v>
      </c>
      <c r="K30" s="72" t="s">
        <v>375</v>
      </c>
      <c r="L30" s="21" t="s">
        <v>249</v>
      </c>
      <c r="M30" s="20"/>
      <c r="N30" s="20"/>
      <c r="O30" s="20"/>
      <c r="P30" s="20"/>
      <c r="Q30" s="20"/>
    </row>
    <row r="31" spans="1:17" x14ac:dyDescent="0.25">
      <c r="A31" s="1">
        <v>29</v>
      </c>
      <c r="B31" s="43" t="s">
        <v>367</v>
      </c>
      <c r="C31" s="34">
        <f t="shared" si="0"/>
        <v>2153</v>
      </c>
      <c r="D31" s="29">
        <v>5</v>
      </c>
      <c r="E31" s="29">
        <v>1227</v>
      </c>
      <c r="F31" s="29">
        <v>830</v>
      </c>
      <c r="G31" s="29">
        <v>36</v>
      </c>
      <c r="H31" s="29">
        <v>55</v>
      </c>
      <c r="J31" s="1">
        <v>1</v>
      </c>
      <c r="K31" s="43" t="s">
        <v>26</v>
      </c>
      <c r="L31" s="53">
        <f t="shared" ref="L31:L42" si="3">SUM(M31:Q31)</f>
        <v>4725</v>
      </c>
      <c r="M31" s="1">
        <v>220</v>
      </c>
      <c r="N31" s="1">
        <v>1570</v>
      </c>
      <c r="O31" s="1">
        <v>1640</v>
      </c>
      <c r="P31" s="1">
        <v>985</v>
      </c>
      <c r="Q31" s="1">
        <v>310</v>
      </c>
    </row>
    <row r="32" spans="1:17" x14ac:dyDescent="0.25">
      <c r="A32" s="1">
        <v>30</v>
      </c>
      <c r="B32" s="43" t="s">
        <v>251</v>
      </c>
      <c r="C32" s="34">
        <f t="shared" si="0"/>
        <v>2151</v>
      </c>
      <c r="D32" s="29">
        <v>190</v>
      </c>
      <c r="E32" s="29">
        <v>721</v>
      </c>
      <c r="F32" s="29">
        <v>1030</v>
      </c>
      <c r="G32" s="29">
        <v>210</v>
      </c>
      <c r="H32" s="29">
        <v>0</v>
      </c>
      <c r="J32" s="1">
        <v>2</v>
      </c>
      <c r="K32" s="43" t="s">
        <v>27</v>
      </c>
      <c r="L32" s="53">
        <f t="shared" si="3"/>
        <v>4237</v>
      </c>
      <c r="M32" s="1">
        <v>220</v>
      </c>
      <c r="N32" s="1">
        <v>990</v>
      </c>
      <c r="O32" s="1">
        <v>1877</v>
      </c>
      <c r="P32" s="1">
        <v>930</v>
      </c>
      <c r="Q32" s="1">
        <v>220</v>
      </c>
    </row>
    <row r="33" spans="1:18" x14ac:dyDescent="0.25">
      <c r="A33" s="1">
        <v>31</v>
      </c>
      <c r="B33" s="43" t="s">
        <v>168</v>
      </c>
      <c r="C33" s="34">
        <f t="shared" si="0"/>
        <v>1934</v>
      </c>
      <c r="D33" s="29">
        <v>70</v>
      </c>
      <c r="E33" s="29">
        <v>770</v>
      </c>
      <c r="F33" s="29">
        <v>950</v>
      </c>
      <c r="G33" s="29">
        <v>82</v>
      </c>
      <c r="H33" s="29">
        <v>62</v>
      </c>
      <c r="I33" t="s">
        <v>316</v>
      </c>
      <c r="J33" s="1">
        <v>3</v>
      </c>
      <c r="K33" s="40" t="s">
        <v>25</v>
      </c>
      <c r="L33" s="53">
        <f t="shared" si="3"/>
        <v>3698</v>
      </c>
      <c r="M33" s="11">
        <v>250</v>
      </c>
      <c r="N33" s="11">
        <v>1020</v>
      </c>
      <c r="O33" s="11">
        <v>1493</v>
      </c>
      <c r="P33" s="11">
        <v>645</v>
      </c>
      <c r="Q33" s="11">
        <v>290</v>
      </c>
    </row>
    <row r="34" spans="1:18" x14ac:dyDescent="0.25">
      <c r="A34" s="1">
        <v>32</v>
      </c>
      <c r="B34" s="43" t="s">
        <v>226</v>
      </c>
      <c r="C34" s="34">
        <f t="shared" si="0"/>
        <v>1900</v>
      </c>
      <c r="D34" s="29">
        <v>110</v>
      </c>
      <c r="E34" s="29">
        <v>470</v>
      </c>
      <c r="F34" s="29">
        <v>840</v>
      </c>
      <c r="G34" s="29">
        <v>440</v>
      </c>
      <c r="H34" s="29">
        <v>40</v>
      </c>
      <c r="J34" s="1">
        <v>4</v>
      </c>
      <c r="K34" s="43" t="s">
        <v>29</v>
      </c>
      <c r="L34" s="53">
        <f t="shared" si="3"/>
        <v>3652</v>
      </c>
      <c r="M34" s="1">
        <v>120</v>
      </c>
      <c r="N34" s="1">
        <v>560</v>
      </c>
      <c r="O34" s="1">
        <v>2170</v>
      </c>
      <c r="P34" s="1">
        <v>632</v>
      </c>
      <c r="Q34" s="1">
        <v>170</v>
      </c>
    </row>
    <row r="35" spans="1:18" x14ac:dyDescent="0.25">
      <c r="A35" s="1">
        <v>33</v>
      </c>
      <c r="B35" s="43" t="s">
        <v>11</v>
      </c>
      <c r="C35" s="34">
        <f t="shared" ref="C35:C63" si="4">D35+E35+F35+G35+H35</f>
        <v>1844</v>
      </c>
      <c r="D35" s="29">
        <v>105</v>
      </c>
      <c r="E35" s="29">
        <v>610</v>
      </c>
      <c r="F35" s="29">
        <v>644</v>
      </c>
      <c r="G35" s="29">
        <v>443</v>
      </c>
      <c r="H35" s="29">
        <v>42</v>
      </c>
      <c r="J35" s="1">
        <v>5</v>
      </c>
      <c r="K35" s="43" t="s">
        <v>28</v>
      </c>
      <c r="L35" s="53">
        <f t="shared" si="3"/>
        <v>3210</v>
      </c>
      <c r="M35" s="1">
        <v>220</v>
      </c>
      <c r="N35" s="1">
        <v>770</v>
      </c>
      <c r="O35" s="1">
        <v>1460</v>
      </c>
      <c r="P35" s="1">
        <v>630</v>
      </c>
      <c r="Q35" s="1">
        <v>130</v>
      </c>
    </row>
    <row r="36" spans="1:18" x14ac:dyDescent="0.25">
      <c r="A36" s="1">
        <v>34</v>
      </c>
      <c r="B36" s="43" t="s">
        <v>6</v>
      </c>
      <c r="C36" s="34">
        <f t="shared" si="4"/>
        <v>1789</v>
      </c>
      <c r="D36" s="29">
        <v>120</v>
      </c>
      <c r="E36" s="29">
        <v>560</v>
      </c>
      <c r="F36" s="29">
        <v>565</v>
      </c>
      <c r="G36" s="29">
        <v>332</v>
      </c>
      <c r="H36" s="29">
        <v>212</v>
      </c>
      <c r="J36" s="1">
        <v>6</v>
      </c>
      <c r="K36" s="43" t="s">
        <v>30</v>
      </c>
      <c r="L36" s="53">
        <f t="shared" si="3"/>
        <v>2297</v>
      </c>
      <c r="M36" s="1">
        <v>100</v>
      </c>
      <c r="N36" s="1">
        <v>610</v>
      </c>
      <c r="O36" s="1">
        <v>680</v>
      </c>
      <c r="P36" s="1">
        <v>572</v>
      </c>
      <c r="Q36" s="1">
        <v>335</v>
      </c>
      <c r="R36" s="5"/>
    </row>
    <row r="37" spans="1:18" x14ac:dyDescent="0.25">
      <c r="A37" s="1">
        <v>35</v>
      </c>
      <c r="B37" s="43" t="s">
        <v>160</v>
      </c>
      <c r="C37" s="34">
        <f t="shared" si="4"/>
        <v>1785</v>
      </c>
      <c r="D37" s="29">
        <v>100</v>
      </c>
      <c r="E37" s="29">
        <v>360</v>
      </c>
      <c r="F37" s="29">
        <v>780</v>
      </c>
      <c r="G37" s="29">
        <v>485</v>
      </c>
      <c r="H37" s="29">
        <v>60</v>
      </c>
      <c r="J37" s="1">
        <v>7</v>
      </c>
      <c r="K37" s="43" t="s">
        <v>254</v>
      </c>
      <c r="L37" s="53">
        <f t="shared" si="3"/>
        <v>1417</v>
      </c>
      <c r="M37" s="1">
        <v>190</v>
      </c>
      <c r="N37" s="1">
        <v>190</v>
      </c>
      <c r="O37" s="1">
        <v>47</v>
      </c>
      <c r="P37" s="1">
        <v>935</v>
      </c>
      <c r="Q37" s="1">
        <v>55</v>
      </c>
    </row>
    <row r="38" spans="1:18" x14ac:dyDescent="0.25">
      <c r="A38" s="1">
        <v>36</v>
      </c>
      <c r="B38" s="43" t="s">
        <v>172</v>
      </c>
      <c r="C38" s="34">
        <f t="shared" si="4"/>
        <v>1739</v>
      </c>
      <c r="D38" s="29">
        <v>100</v>
      </c>
      <c r="E38" s="29">
        <v>299</v>
      </c>
      <c r="F38" s="29">
        <v>969</v>
      </c>
      <c r="G38" s="29">
        <v>301</v>
      </c>
      <c r="H38" s="29">
        <v>70</v>
      </c>
      <c r="J38" s="1">
        <v>8</v>
      </c>
      <c r="K38" s="43" t="s">
        <v>253</v>
      </c>
      <c r="L38" s="53">
        <f t="shared" si="3"/>
        <v>1220</v>
      </c>
      <c r="M38" s="1">
        <v>170</v>
      </c>
      <c r="N38" s="1">
        <v>180</v>
      </c>
      <c r="O38" s="1">
        <v>70</v>
      </c>
      <c r="P38" s="1">
        <v>745</v>
      </c>
      <c r="Q38" s="1">
        <v>55</v>
      </c>
    </row>
    <row r="39" spans="1:18" x14ac:dyDescent="0.25">
      <c r="A39" s="1">
        <v>37</v>
      </c>
      <c r="B39" s="43" t="s">
        <v>89</v>
      </c>
      <c r="C39" s="34">
        <f t="shared" si="4"/>
        <v>1719</v>
      </c>
      <c r="D39" s="29">
        <v>145</v>
      </c>
      <c r="E39" s="29">
        <v>491</v>
      </c>
      <c r="F39" s="29">
        <v>590</v>
      </c>
      <c r="G39" s="29">
        <v>103</v>
      </c>
      <c r="H39" s="29">
        <v>390</v>
      </c>
      <c r="J39" s="1">
        <v>9</v>
      </c>
      <c r="K39" s="43" t="s">
        <v>256</v>
      </c>
      <c r="L39" s="53">
        <f t="shared" si="3"/>
        <v>850</v>
      </c>
      <c r="M39" s="1">
        <v>5</v>
      </c>
      <c r="N39" s="1">
        <v>420</v>
      </c>
      <c r="O39" s="1">
        <v>270</v>
      </c>
      <c r="P39" s="1">
        <v>150</v>
      </c>
      <c r="Q39" s="1">
        <v>5</v>
      </c>
    </row>
    <row r="40" spans="1:18" x14ac:dyDescent="0.25">
      <c r="A40" s="1">
        <v>38</v>
      </c>
      <c r="B40" s="43" t="s">
        <v>96</v>
      </c>
      <c r="C40" s="34">
        <f t="shared" si="4"/>
        <v>1657</v>
      </c>
      <c r="D40" s="29">
        <v>90</v>
      </c>
      <c r="E40" s="29">
        <v>500</v>
      </c>
      <c r="F40" s="29">
        <v>720</v>
      </c>
      <c r="G40" s="29">
        <v>287</v>
      </c>
      <c r="H40" s="29">
        <v>60</v>
      </c>
      <c r="J40" s="1">
        <v>10</v>
      </c>
      <c r="K40" s="43" t="s">
        <v>215</v>
      </c>
      <c r="L40" s="53">
        <f t="shared" si="3"/>
        <v>662</v>
      </c>
      <c r="M40" s="1">
        <v>25</v>
      </c>
      <c r="N40" s="1">
        <v>277</v>
      </c>
      <c r="O40" s="1">
        <v>250</v>
      </c>
      <c r="P40" s="1">
        <v>65</v>
      </c>
      <c r="Q40" s="1">
        <v>45</v>
      </c>
    </row>
    <row r="41" spans="1:18" x14ac:dyDescent="0.25">
      <c r="A41" s="1">
        <v>39</v>
      </c>
      <c r="B41" s="43" t="s">
        <v>174</v>
      </c>
      <c r="C41" s="34">
        <f t="shared" si="4"/>
        <v>1544</v>
      </c>
      <c r="D41" s="29">
        <v>130</v>
      </c>
      <c r="E41" s="29">
        <v>690</v>
      </c>
      <c r="F41" s="29">
        <v>450</v>
      </c>
      <c r="G41" s="29">
        <v>164</v>
      </c>
      <c r="H41" s="29">
        <v>110</v>
      </c>
      <c r="J41" s="1">
        <v>11</v>
      </c>
      <c r="K41" s="43" t="s">
        <v>309</v>
      </c>
      <c r="L41" s="53">
        <f t="shared" si="3"/>
        <v>646</v>
      </c>
      <c r="M41" s="1">
        <v>25</v>
      </c>
      <c r="N41" s="1">
        <v>246</v>
      </c>
      <c r="O41" s="1">
        <v>250</v>
      </c>
      <c r="P41" s="1">
        <v>80</v>
      </c>
      <c r="Q41" s="1">
        <v>45</v>
      </c>
    </row>
    <row r="42" spans="1:18" x14ac:dyDescent="0.25">
      <c r="A42" s="1">
        <v>40</v>
      </c>
      <c r="B42" s="43" t="s">
        <v>13</v>
      </c>
      <c r="C42" s="34">
        <f t="shared" si="4"/>
        <v>1502</v>
      </c>
      <c r="D42" s="29">
        <v>100</v>
      </c>
      <c r="E42" s="29">
        <v>480</v>
      </c>
      <c r="F42" s="29">
        <v>400</v>
      </c>
      <c r="G42" s="29">
        <v>335</v>
      </c>
      <c r="H42" s="29">
        <v>187</v>
      </c>
      <c r="J42" s="1">
        <v>12</v>
      </c>
      <c r="K42" s="43" t="s">
        <v>255</v>
      </c>
      <c r="L42" s="53">
        <f t="shared" si="3"/>
        <v>560</v>
      </c>
      <c r="M42" s="1">
        <v>100</v>
      </c>
      <c r="N42" s="1">
        <v>180</v>
      </c>
      <c r="O42" s="1">
        <v>90</v>
      </c>
      <c r="P42" s="1">
        <v>183</v>
      </c>
      <c r="Q42" s="1">
        <v>7</v>
      </c>
    </row>
    <row r="43" spans="1:18" x14ac:dyDescent="0.25">
      <c r="A43" s="1">
        <v>41</v>
      </c>
      <c r="B43" s="43" t="s">
        <v>259</v>
      </c>
      <c r="C43" s="34">
        <f t="shared" si="4"/>
        <v>1446</v>
      </c>
      <c r="D43" s="29">
        <v>60</v>
      </c>
      <c r="E43" s="29">
        <v>490</v>
      </c>
      <c r="F43" s="29">
        <v>717</v>
      </c>
      <c r="G43" s="29">
        <v>157</v>
      </c>
      <c r="H43" s="29">
        <v>22</v>
      </c>
      <c r="K43" s="11" t="s">
        <v>247</v>
      </c>
      <c r="L43" s="13">
        <f>AVERAGE(L31:L32,L34:L42)</f>
        <v>2134.181818181818</v>
      </c>
    </row>
    <row r="44" spans="1:18" x14ac:dyDescent="0.25">
      <c r="A44" s="1">
        <v>42</v>
      </c>
      <c r="B44" s="43" t="s">
        <v>154</v>
      </c>
      <c r="C44" s="34">
        <f t="shared" si="4"/>
        <v>1429</v>
      </c>
      <c r="D44" s="29">
        <v>70</v>
      </c>
      <c r="E44" s="29">
        <v>480</v>
      </c>
      <c r="F44" s="29">
        <v>375</v>
      </c>
      <c r="G44" s="29">
        <v>459</v>
      </c>
      <c r="H44" s="29">
        <v>45</v>
      </c>
      <c r="K44" s="11" t="s">
        <v>229</v>
      </c>
      <c r="L44" s="49">
        <f>(L33+L43)/2</f>
        <v>2916.090909090909</v>
      </c>
    </row>
    <row r="45" spans="1:18" x14ac:dyDescent="0.25">
      <c r="A45" s="1">
        <v>43</v>
      </c>
      <c r="B45" s="43" t="s">
        <v>254</v>
      </c>
      <c r="C45" s="34">
        <f t="shared" si="4"/>
        <v>1417</v>
      </c>
      <c r="D45" s="29">
        <v>190</v>
      </c>
      <c r="E45" s="29">
        <v>190</v>
      </c>
      <c r="F45" s="29">
        <v>47</v>
      </c>
      <c r="G45" s="29">
        <v>935</v>
      </c>
      <c r="H45" s="29">
        <v>55</v>
      </c>
      <c r="K45" s="11" t="s">
        <v>230</v>
      </c>
      <c r="L45" s="13">
        <f>L43+L44</f>
        <v>5050.272727272727</v>
      </c>
    </row>
    <row r="46" spans="1:18" x14ac:dyDescent="0.25">
      <c r="A46" s="1">
        <v>44</v>
      </c>
      <c r="B46" s="43" t="s">
        <v>8</v>
      </c>
      <c r="C46" s="34">
        <f t="shared" si="4"/>
        <v>1350</v>
      </c>
      <c r="D46" s="29">
        <v>100</v>
      </c>
      <c r="E46" s="29">
        <v>470</v>
      </c>
      <c r="F46" s="29">
        <v>531</v>
      </c>
      <c r="G46" s="29">
        <v>178</v>
      </c>
      <c r="H46" s="29">
        <v>71</v>
      </c>
    </row>
    <row r="47" spans="1:18" x14ac:dyDescent="0.25">
      <c r="A47" s="1">
        <v>45</v>
      </c>
      <c r="B47" s="43" t="s">
        <v>157</v>
      </c>
      <c r="C47" s="34">
        <f t="shared" si="4"/>
        <v>1320</v>
      </c>
      <c r="D47" s="29">
        <v>110</v>
      </c>
      <c r="E47" s="29">
        <v>230</v>
      </c>
      <c r="F47" s="29">
        <v>200</v>
      </c>
      <c r="G47" s="29">
        <v>750</v>
      </c>
      <c r="H47" s="29">
        <v>30</v>
      </c>
      <c r="J47" s="1"/>
      <c r="K47" s="72" t="s">
        <v>376</v>
      </c>
      <c r="L47" s="11" t="s">
        <v>249</v>
      </c>
    </row>
    <row r="48" spans="1:18" x14ac:dyDescent="0.25">
      <c r="A48" s="1">
        <v>46</v>
      </c>
      <c r="B48" s="43" t="s">
        <v>93</v>
      </c>
      <c r="C48" s="34">
        <f t="shared" si="4"/>
        <v>1255</v>
      </c>
      <c r="D48" s="29">
        <v>105</v>
      </c>
      <c r="E48" s="29">
        <v>420</v>
      </c>
      <c r="F48" s="29">
        <v>570</v>
      </c>
      <c r="G48" s="29">
        <v>120</v>
      </c>
      <c r="H48" s="29">
        <v>40</v>
      </c>
      <c r="J48" s="1">
        <v>1</v>
      </c>
      <c r="K48" s="43" t="s">
        <v>4</v>
      </c>
      <c r="L48" s="46">
        <f t="shared" ref="L48:L60" si="5">SUM(M48:Q48)</f>
        <v>3828</v>
      </c>
      <c r="M48" s="27">
        <v>190</v>
      </c>
      <c r="N48" s="27">
        <v>760</v>
      </c>
      <c r="O48" s="27">
        <v>1106</v>
      </c>
      <c r="P48" s="27">
        <v>1760</v>
      </c>
      <c r="Q48" s="27">
        <v>12</v>
      </c>
    </row>
    <row r="49" spans="1:18" x14ac:dyDescent="0.25">
      <c r="A49" s="1">
        <v>47</v>
      </c>
      <c r="B49" s="43" t="s">
        <v>253</v>
      </c>
      <c r="C49" s="34">
        <f t="shared" si="4"/>
        <v>1220</v>
      </c>
      <c r="D49" s="29">
        <v>170</v>
      </c>
      <c r="E49" s="29">
        <v>180</v>
      </c>
      <c r="F49" s="29">
        <v>70</v>
      </c>
      <c r="G49" s="29">
        <v>745</v>
      </c>
      <c r="H49" s="29">
        <v>55</v>
      </c>
      <c r="J49" s="1">
        <v>2</v>
      </c>
      <c r="K49" s="78" t="s">
        <v>308</v>
      </c>
      <c r="L49" s="46">
        <f t="shared" si="5"/>
        <v>3434</v>
      </c>
      <c r="M49" s="27">
        <v>305</v>
      </c>
      <c r="N49" s="27">
        <v>760</v>
      </c>
      <c r="O49" s="27">
        <v>650</v>
      </c>
      <c r="P49" s="27">
        <v>549</v>
      </c>
      <c r="Q49" s="27">
        <v>1170</v>
      </c>
    </row>
    <row r="50" spans="1:18" x14ac:dyDescent="0.25">
      <c r="A50" s="1">
        <v>48</v>
      </c>
      <c r="B50" s="43" t="s">
        <v>169</v>
      </c>
      <c r="C50" s="34">
        <f t="shared" si="4"/>
        <v>1220</v>
      </c>
      <c r="D50" s="29">
        <v>110</v>
      </c>
      <c r="E50" s="29">
        <v>450</v>
      </c>
      <c r="F50" s="29">
        <v>450</v>
      </c>
      <c r="G50" s="29">
        <v>170</v>
      </c>
      <c r="H50" s="29">
        <v>40</v>
      </c>
      <c r="J50" s="1">
        <v>3</v>
      </c>
      <c r="K50" s="79" t="s">
        <v>5</v>
      </c>
      <c r="L50" s="46">
        <f t="shared" si="5"/>
        <v>3357</v>
      </c>
      <c r="M50" s="28">
        <v>180</v>
      </c>
      <c r="N50" s="28">
        <v>680</v>
      </c>
      <c r="O50" s="28">
        <v>1803</v>
      </c>
      <c r="P50" s="28">
        <v>257</v>
      </c>
      <c r="Q50" s="28">
        <v>437</v>
      </c>
    </row>
    <row r="51" spans="1:18" x14ac:dyDescent="0.25">
      <c r="A51" s="1">
        <v>49</v>
      </c>
      <c r="B51" s="43" t="s">
        <v>166</v>
      </c>
      <c r="C51" s="34">
        <f t="shared" si="4"/>
        <v>1201</v>
      </c>
      <c r="D51" s="29">
        <v>115</v>
      </c>
      <c r="E51" s="29">
        <v>490</v>
      </c>
      <c r="F51" s="29">
        <v>260</v>
      </c>
      <c r="G51" s="29">
        <v>276</v>
      </c>
      <c r="H51" s="29">
        <v>60</v>
      </c>
      <c r="J51" s="1">
        <v>4</v>
      </c>
      <c r="K51" s="43" t="s">
        <v>9</v>
      </c>
      <c r="L51" s="46">
        <f t="shared" si="5"/>
        <v>2970</v>
      </c>
      <c r="M51" s="27">
        <v>150</v>
      </c>
      <c r="N51" s="27">
        <v>1080</v>
      </c>
      <c r="O51" s="27">
        <v>1120</v>
      </c>
      <c r="P51" s="27">
        <v>378</v>
      </c>
      <c r="Q51" s="27">
        <v>242</v>
      </c>
    </row>
    <row r="52" spans="1:18" x14ac:dyDescent="0.25">
      <c r="A52" s="1">
        <v>50</v>
      </c>
      <c r="B52" s="43" t="s">
        <v>94</v>
      </c>
      <c r="C52" s="34">
        <f t="shared" si="4"/>
        <v>1179</v>
      </c>
      <c r="D52" s="29">
        <v>125</v>
      </c>
      <c r="E52" s="29">
        <v>439</v>
      </c>
      <c r="F52" s="29">
        <v>340</v>
      </c>
      <c r="G52" s="29">
        <v>255</v>
      </c>
      <c r="H52" s="29">
        <v>20</v>
      </c>
      <c r="J52" s="1">
        <v>5</v>
      </c>
      <c r="K52" s="43" t="s">
        <v>12</v>
      </c>
      <c r="L52" s="46">
        <f t="shared" si="5"/>
        <v>2895</v>
      </c>
      <c r="M52" s="27">
        <v>110</v>
      </c>
      <c r="N52" s="27">
        <v>780</v>
      </c>
      <c r="O52" s="27">
        <v>1258</v>
      </c>
      <c r="P52" s="27">
        <v>676</v>
      </c>
      <c r="Q52" s="27">
        <v>71</v>
      </c>
    </row>
    <row r="53" spans="1:18" x14ac:dyDescent="0.25">
      <c r="A53" s="1">
        <v>51</v>
      </c>
      <c r="B53" s="43" t="s">
        <v>338</v>
      </c>
      <c r="C53" s="34">
        <f t="shared" si="4"/>
        <v>1173</v>
      </c>
      <c r="D53" s="29">
        <v>70</v>
      </c>
      <c r="E53" s="29">
        <v>310</v>
      </c>
      <c r="F53" s="29">
        <v>530</v>
      </c>
      <c r="G53" s="29">
        <v>241</v>
      </c>
      <c r="H53" s="29">
        <v>22</v>
      </c>
      <c r="J53" s="1">
        <v>6</v>
      </c>
      <c r="K53" s="43" t="s">
        <v>10</v>
      </c>
      <c r="L53" s="46">
        <f t="shared" si="5"/>
        <v>2544</v>
      </c>
      <c r="M53" s="27">
        <v>100</v>
      </c>
      <c r="N53" s="27">
        <v>660</v>
      </c>
      <c r="O53" s="27">
        <v>1420</v>
      </c>
      <c r="P53" s="27">
        <v>312</v>
      </c>
      <c r="Q53" s="27">
        <v>52</v>
      </c>
      <c r="R53" s="30"/>
    </row>
    <row r="54" spans="1:18" x14ac:dyDescent="0.25">
      <c r="A54" s="1">
        <v>52</v>
      </c>
      <c r="B54" s="43" t="s">
        <v>368</v>
      </c>
      <c r="C54" s="34">
        <f t="shared" si="4"/>
        <v>1158</v>
      </c>
      <c r="D54" s="29">
        <v>55</v>
      </c>
      <c r="E54" s="29">
        <v>310</v>
      </c>
      <c r="F54" s="29">
        <v>555</v>
      </c>
      <c r="G54" s="29">
        <v>218</v>
      </c>
      <c r="H54" s="29">
        <v>20</v>
      </c>
      <c r="J54" s="1">
        <v>7</v>
      </c>
      <c r="K54" s="43" t="s">
        <v>7</v>
      </c>
      <c r="L54" s="46">
        <f t="shared" si="5"/>
        <v>2447</v>
      </c>
      <c r="M54" s="27">
        <v>110</v>
      </c>
      <c r="N54" s="27">
        <v>620</v>
      </c>
      <c r="O54" s="27">
        <v>1460</v>
      </c>
      <c r="P54" s="27">
        <v>195</v>
      </c>
      <c r="Q54" s="27">
        <v>62</v>
      </c>
    </row>
    <row r="55" spans="1:18" x14ac:dyDescent="0.25">
      <c r="A55" s="1">
        <v>53</v>
      </c>
      <c r="B55" s="43" t="s">
        <v>158</v>
      </c>
      <c r="C55" s="34">
        <f t="shared" si="4"/>
        <v>1148</v>
      </c>
      <c r="D55" s="29">
        <v>165</v>
      </c>
      <c r="E55" s="29">
        <v>290</v>
      </c>
      <c r="F55" s="29">
        <v>270</v>
      </c>
      <c r="G55" s="29">
        <v>403</v>
      </c>
      <c r="H55" s="29">
        <v>20</v>
      </c>
      <c r="J55" s="1">
        <v>8</v>
      </c>
      <c r="K55" s="43" t="s">
        <v>11</v>
      </c>
      <c r="L55" s="46">
        <f t="shared" si="5"/>
        <v>1844</v>
      </c>
      <c r="M55" s="27">
        <v>105</v>
      </c>
      <c r="N55" s="27">
        <v>610</v>
      </c>
      <c r="O55" s="27">
        <v>644</v>
      </c>
      <c r="P55" s="27">
        <v>443</v>
      </c>
      <c r="Q55" s="27">
        <v>42</v>
      </c>
    </row>
    <row r="56" spans="1:18" x14ac:dyDescent="0.25">
      <c r="A56" s="1">
        <v>54</v>
      </c>
      <c r="B56" s="43" t="s">
        <v>171</v>
      </c>
      <c r="C56" s="34">
        <f t="shared" si="4"/>
        <v>1121</v>
      </c>
      <c r="D56" s="29">
        <v>100</v>
      </c>
      <c r="E56" s="29">
        <v>325</v>
      </c>
      <c r="F56" s="29">
        <v>320</v>
      </c>
      <c r="G56" s="29">
        <v>336</v>
      </c>
      <c r="H56" s="29">
        <v>40</v>
      </c>
      <c r="J56" s="1">
        <v>9</v>
      </c>
      <c r="K56" s="43" t="s">
        <v>6</v>
      </c>
      <c r="L56" s="46">
        <f t="shared" si="5"/>
        <v>1789</v>
      </c>
      <c r="M56" s="27">
        <v>120</v>
      </c>
      <c r="N56" s="27">
        <v>560</v>
      </c>
      <c r="O56" s="27">
        <v>565</v>
      </c>
      <c r="P56" s="27">
        <v>332</v>
      </c>
      <c r="Q56" s="27">
        <v>212</v>
      </c>
    </row>
    <row r="57" spans="1:18" x14ac:dyDescent="0.25">
      <c r="A57" s="1">
        <v>55</v>
      </c>
      <c r="B57" s="43" t="s">
        <v>167</v>
      </c>
      <c r="C57" s="34">
        <f t="shared" si="4"/>
        <v>1117</v>
      </c>
      <c r="D57" s="29">
        <v>100</v>
      </c>
      <c r="E57" s="29">
        <v>550</v>
      </c>
      <c r="F57" s="29">
        <v>340</v>
      </c>
      <c r="G57" s="29">
        <v>107</v>
      </c>
      <c r="H57" s="29">
        <v>20</v>
      </c>
      <c r="J57" s="1">
        <v>10</v>
      </c>
      <c r="K57" s="43" t="s">
        <v>13</v>
      </c>
      <c r="L57" s="46">
        <f t="shared" si="5"/>
        <v>1502</v>
      </c>
      <c r="M57" s="27">
        <v>100</v>
      </c>
      <c r="N57" s="27">
        <v>480</v>
      </c>
      <c r="O57" s="27">
        <v>400</v>
      </c>
      <c r="P57" s="27">
        <v>335</v>
      </c>
      <c r="Q57" s="27">
        <v>187</v>
      </c>
    </row>
    <row r="58" spans="1:18" x14ac:dyDescent="0.25">
      <c r="A58" s="1">
        <v>56</v>
      </c>
      <c r="B58" s="47" t="s">
        <v>180</v>
      </c>
      <c r="C58" s="34">
        <f t="shared" si="4"/>
        <v>888</v>
      </c>
      <c r="D58" s="29">
        <v>100</v>
      </c>
      <c r="E58" s="29">
        <v>270</v>
      </c>
      <c r="F58" s="29">
        <v>250</v>
      </c>
      <c r="G58" s="29">
        <v>203</v>
      </c>
      <c r="H58" s="29">
        <v>65</v>
      </c>
      <c r="J58" s="1">
        <v>11</v>
      </c>
      <c r="K58" s="43" t="s">
        <v>259</v>
      </c>
      <c r="L58" s="46">
        <f t="shared" si="5"/>
        <v>1446</v>
      </c>
      <c r="M58" s="27">
        <v>60</v>
      </c>
      <c r="N58" s="27">
        <v>490</v>
      </c>
      <c r="O58" s="27">
        <v>717</v>
      </c>
      <c r="P58" s="27">
        <v>157</v>
      </c>
      <c r="Q58" s="27">
        <v>22</v>
      </c>
    </row>
    <row r="59" spans="1:18" x14ac:dyDescent="0.25">
      <c r="A59" s="1">
        <v>57</v>
      </c>
      <c r="B59" s="43" t="s">
        <v>256</v>
      </c>
      <c r="C59" s="34">
        <f t="shared" si="4"/>
        <v>850</v>
      </c>
      <c r="D59" s="29">
        <v>5</v>
      </c>
      <c r="E59" s="29">
        <v>420</v>
      </c>
      <c r="F59" s="29">
        <v>270</v>
      </c>
      <c r="G59" s="29">
        <v>150</v>
      </c>
      <c r="H59" s="29">
        <v>5</v>
      </c>
      <c r="J59" s="1">
        <v>12</v>
      </c>
      <c r="K59" s="43" t="s">
        <v>8</v>
      </c>
      <c r="L59" s="46">
        <f t="shared" si="5"/>
        <v>1350</v>
      </c>
      <c r="M59" s="27">
        <v>100</v>
      </c>
      <c r="N59" s="27">
        <v>470</v>
      </c>
      <c r="O59" s="27">
        <v>531</v>
      </c>
      <c r="P59" s="27">
        <v>178</v>
      </c>
      <c r="Q59" s="27">
        <v>71</v>
      </c>
    </row>
    <row r="60" spans="1:18" x14ac:dyDescent="0.25">
      <c r="A60" s="1">
        <v>58</v>
      </c>
      <c r="B60" s="43" t="s">
        <v>215</v>
      </c>
      <c r="C60" s="34">
        <f t="shared" si="4"/>
        <v>662</v>
      </c>
      <c r="D60" s="29">
        <v>25</v>
      </c>
      <c r="E60" s="29">
        <v>277</v>
      </c>
      <c r="F60" s="29">
        <v>250</v>
      </c>
      <c r="G60" s="29">
        <v>65</v>
      </c>
      <c r="H60" s="29">
        <v>45</v>
      </c>
      <c r="J60" s="1">
        <v>13</v>
      </c>
      <c r="K60" s="43" t="s">
        <v>338</v>
      </c>
      <c r="L60" s="46">
        <f t="shared" si="5"/>
        <v>1173</v>
      </c>
      <c r="M60" s="27">
        <v>70</v>
      </c>
      <c r="N60" s="27">
        <v>310</v>
      </c>
      <c r="O60" s="27">
        <v>530</v>
      </c>
      <c r="P60" s="27">
        <v>241</v>
      </c>
      <c r="Q60" s="27">
        <v>22</v>
      </c>
    </row>
    <row r="61" spans="1:18" x14ac:dyDescent="0.25">
      <c r="A61" s="1">
        <v>59</v>
      </c>
      <c r="B61" s="43" t="s">
        <v>214</v>
      </c>
      <c r="C61" s="34">
        <f t="shared" si="4"/>
        <v>660</v>
      </c>
      <c r="D61" s="29">
        <v>65</v>
      </c>
      <c r="E61" s="29">
        <v>410</v>
      </c>
      <c r="F61" s="29">
        <v>150</v>
      </c>
      <c r="G61" s="29">
        <v>15</v>
      </c>
      <c r="H61" s="29">
        <v>20</v>
      </c>
      <c r="K61" s="11" t="s">
        <v>247</v>
      </c>
      <c r="L61" s="13">
        <f>AVERAGE(L48:L49,L51:L60)</f>
        <v>2268.5</v>
      </c>
    </row>
    <row r="62" spans="1:18" x14ac:dyDescent="0.25">
      <c r="A62" s="1">
        <v>60</v>
      </c>
      <c r="B62" s="43" t="s">
        <v>309</v>
      </c>
      <c r="C62" s="34">
        <f t="shared" si="4"/>
        <v>646</v>
      </c>
      <c r="D62" s="29">
        <v>25</v>
      </c>
      <c r="E62" s="29">
        <v>246</v>
      </c>
      <c r="F62" s="29">
        <v>250</v>
      </c>
      <c r="G62" s="29">
        <v>80</v>
      </c>
      <c r="H62" s="29">
        <v>45</v>
      </c>
      <c r="K62" s="11" t="s">
        <v>229</v>
      </c>
      <c r="L62" s="49">
        <f>(L50+L61)/2</f>
        <v>2812.75</v>
      </c>
    </row>
    <row r="63" spans="1:18" x14ac:dyDescent="0.25">
      <c r="A63" s="1">
        <v>61</v>
      </c>
      <c r="B63" s="43" t="s">
        <v>255</v>
      </c>
      <c r="C63" s="34">
        <f t="shared" si="4"/>
        <v>560</v>
      </c>
      <c r="D63" s="29">
        <v>100</v>
      </c>
      <c r="E63" s="29">
        <v>180</v>
      </c>
      <c r="F63" s="29">
        <v>90</v>
      </c>
      <c r="G63" s="29">
        <v>183</v>
      </c>
      <c r="H63" s="29">
        <v>7</v>
      </c>
      <c r="K63" s="11" t="s">
        <v>230</v>
      </c>
      <c r="L63" s="13">
        <f>L61+L62</f>
        <v>5081.25</v>
      </c>
    </row>
    <row r="64" spans="1:18" x14ac:dyDescent="0.25">
      <c r="B64" s="82" t="s">
        <v>197</v>
      </c>
      <c r="C64" s="87">
        <f>AVERAGE(C3:C63)</f>
        <v>2270.3098360655736</v>
      </c>
    </row>
    <row r="65" spans="1:34" x14ac:dyDescent="0.25">
      <c r="G65" t="s">
        <v>291</v>
      </c>
      <c r="J65" s="1"/>
      <c r="K65" s="71" t="s">
        <v>377</v>
      </c>
      <c r="L65" s="21" t="s">
        <v>249</v>
      </c>
      <c r="R65" s="30"/>
    </row>
    <row r="66" spans="1:34" s="22" customFormat="1" x14ac:dyDescent="0.25">
      <c r="A66"/>
      <c r="B66"/>
      <c r="C66"/>
      <c r="D66"/>
      <c r="E66"/>
      <c r="F66"/>
      <c r="G66"/>
      <c r="H66"/>
      <c r="I66"/>
      <c r="J66" s="1">
        <v>1</v>
      </c>
      <c r="K66" s="66" t="s">
        <v>290</v>
      </c>
      <c r="L66" s="40">
        <f t="shared" ref="L66" si="6">M66+N66+O66+P66+Q66</f>
        <v>6303</v>
      </c>
      <c r="M66" s="11">
        <v>270</v>
      </c>
      <c r="N66" s="11">
        <v>930</v>
      </c>
      <c r="O66" s="11">
        <v>1065</v>
      </c>
      <c r="P66" s="11">
        <v>3838</v>
      </c>
      <c r="Q66" s="11">
        <v>200</v>
      </c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x14ac:dyDescent="0.25">
      <c r="J67" s="1">
        <v>2</v>
      </c>
      <c r="K67" s="43" t="s">
        <v>153</v>
      </c>
      <c r="L67" s="40">
        <f t="shared" ref="L67:L74" si="7">M67+N67+O67+P67+Q67</f>
        <v>4414</v>
      </c>
      <c r="M67" s="1">
        <v>300</v>
      </c>
      <c r="N67" s="1">
        <v>360</v>
      </c>
      <c r="O67" s="1">
        <v>870</v>
      </c>
      <c r="P67" s="1">
        <v>2854</v>
      </c>
      <c r="Q67" s="1">
        <v>30</v>
      </c>
    </row>
    <row r="68" spans="1:34" x14ac:dyDescent="0.25">
      <c r="J68" s="1">
        <v>3</v>
      </c>
      <c r="K68" s="43" t="s">
        <v>155</v>
      </c>
      <c r="L68" s="40">
        <f t="shared" si="7"/>
        <v>2981</v>
      </c>
      <c r="M68" s="1">
        <v>180</v>
      </c>
      <c r="N68" s="1">
        <v>260</v>
      </c>
      <c r="O68" s="1">
        <v>286</v>
      </c>
      <c r="P68" s="1">
        <v>2020</v>
      </c>
      <c r="Q68" s="1">
        <v>235</v>
      </c>
    </row>
    <row r="69" spans="1:34" x14ac:dyDescent="0.25">
      <c r="J69" s="1">
        <v>4</v>
      </c>
      <c r="K69" s="43" t="s">
        <v>159</v>
      </c>
      <c r="L69" s="40">
        <f t="shared" si="7"/>
        <v>2929</v>
      </c>
      <c r="M69" s="1">
        <v>190</v>
      </c>
      <c r="N69" s="1">
        <v>370</v>
      </c>
      <c r="O69" s="1">
        <v>360</v>
      </c>
      <c r="P69" s="1">
        <v>1989</v>
      </c>
      <c r="Q69" s="1">
        <v>20</v>
      </c>
    </row>
    <row r="70" spans="1:34" x14ac:dyDescent="0.25">
      <c r="J70" s="1">
        <v>5</v>
      </c>
      <c r="K70" s="43" t="s">
        <v>226</v>
      </c>
      <c r="L70" s="40">
        <f t="shared" si="7"/>
        <v>1900</v>
      </c>
      <c r="M70" s="1">
        <v>110</v>
      </c>
      <c r="N70" s="1">
        <v>470</v>
      </c>
      <c r="O70" s="1">
        <v>840</v>
      </c>
      <c r="P70" s="1">
        <v>440</v>
      </c>
      <c r="Q70" s="1">
        <v>40</v>
      </c>
    </row>
    <row r="71" spans="1:34" x14ac:dyDescent="0.25">
      <c r="J71" s="1">
        <v>6</v>
      </c>
      <c r="K71" s="43" t="s">
        <v>160</v>
      </c>
      <c r="L71" s="40">
        <f t="shared" si="7"/>
        <v>1785</v>
      </c>
      <c r="M71" s="1">
        <v>100</v>
      </c>
      <c r="N71" s="1">
        <v>360</v>
      </c>
      <c r="O71" s="1">
        <v>780</v>
      </c>
      <c r="P71" s="1">
        <v>485</v>
      </c>
      <c r="Q71" s="1">
        <v>60</v>
      </c>
    </row>
    <row r="72" spans="1:34" x14ac:dyDescent="0.25">
      <c r="J72" s="1">
        <v>7</v>
      </c>
      <c r="K72" s="43" t="s">
        <v>154</v>
      </c>
      <c r="L72" s="40">
        <f t="shared" si="7"/>
        <v>1429</v>
      </c>
      <c r="M72" s="1">
        <v>70</v>
      </c>
      <c r="N72" s="1">
        <v>480</v>
      </c>
      <c r="O72" s="1">
        <v>375</v>
      </c>
      <c r="P72" s="1">
        <v>459</v>
      </c>
      <c r="Q72" s="1">
        <v>45</v>
      </c>
    </row>
    <row r="73" spans="1:34" x14ac:dyDescent="0.25">
      <c r="J73" s="1">
        <v>8</v>
      </c>
      <c r="K73" s="43" t="s">
        <v>157</v>
      </c>
      <c r="L73" s="40">
        <f t="shared" si="7"/>
        <v>1320</v>
      </c>
      <c r="M73" s="1">
        <v>110</v>
      </c>
      <c r="N73" s="1">
        <v>230</v>
      </c>
      <c r="O73" s="1">
        <v>200</v>
      </c>
      <c r="P73" s="1">
        <v>750</v>
      </c>
      <c r="Q73" s="1">
        <v>30</v>
      </c>
    </row>
    <row r="74" spans="1:34" x14ac:dyDescent="0.25">
      <c r="J74" s="1">
        <v>9</v>
      </c>
      <c r="K74" s="43" t="s">
        <v>158</v>
      </c>
      <c r="L74" s="40">
        <f t="shared" si="7"/>
        <v>1148</v>
      </c>
      <c r="M74" s="1">
        <v>165</v>
      </c>
      <c r="N74" s="1">
        <v>290</v>
      </c>
      <c r="O74" s="1">
        <v>270</v>
      </c>
      <c r="P74" s="1">
        <v>403</v>
      </c>
      <c r="Q74" s="1">
        <v>20</v>
      </c>
    </row>
    <row r="75" spans="1:34" x14ac:dyDescent="0.25">
      <c r="K75" s="11" t="s">
        <v>247</v>
      </c>
      <c r="L75" s="13">
        <f>AVERAGE(L67:L74)</f>
        <v>2238.25</v>
      </c>
    </row>
    <row r="76" spans="1:34" x14ac:dyDescent="0.25">
      <c r="K76" s="11" t="s">
        <v>229</v>
      </c>
      <c r="L76" s="49">
        <f>(L66+L75)/2</f>
        <v>4270.625</v>
      </c>
    </row>
    <row r="77" spans="1:34" x14ac:dyDescent="0.25">
      <c r="K77" s="11" t="s">
        <v>230</v>
      </c>
      <c r="L77" s="13">
        <f>L75+L76</f>
        <v>6508.875</v>
      </c>
    </row>
    <row r="78" spans="1:34" x14ac:dyDescent="0.25">
      <c r="J78" s="1"/>
    </row>
    <row r="79" spans="1:34" x14ac:dyDescent="0.25">
      <c r="J79" s="1"/>
      <c r="K79" s="71" t="s">
        <v>378</v>
      </c>
      <c r="L79" s="21" t="s">
        <v>249</v>
      </c>
      <c r="M79" s="20"/>
      <c r="N79" s="20"/>
      <c r="O79" s="20"/>
      <c r="P79" s="20"/>
      <c r="Q79" s="20"/>
    </row>
    <row r="80" spans="1:34" x14ac:dyDescent="0.25">
      <c r="J80" s="1">
        <v>1</v>
      </c>
      <c r="K80" s="66" t="s">
        <v>170</v>
      </c>
      <c r="L80" s="41">
        <f t="shared" ref="L80" si="8">M80+N80+O80+P80+Q80</f>
        <v>3659.9</v>
      </c>
      <c r="M80" s="10">
        <v>310</v>
      </c>
      <c r="N80" s="10">
        <v>830</v>
      </c>
      <c r="O80" s="10">
        <v>1323.5</v>
      </c>
      <c r="P80" s="10">
        <v>1131.4000000000001</v>
      </c>
      <c r="Q80" s="10">
        <v>65</v>
      </c>
    </row>
    <row r="81" spans="10:17" x14ac:dyDescent="0.25">
      <c r="J81" s="1">
        <v>2</v>
      </c>
      <c r="K81" s="43" t="s">
        <v>173</v>
      </c>
      <c r="L81" s="42">
        <f t="shared" ref="L81:L89" si="9">M81+N81+O81+P81+Q81</f>
        <v>2406</v>
      </c>
      <c r="M81" s="2">
        <v>100</v>
      </c>
      <c r="N81" s="2">
        <v>760</v>
      </c>
      <c r="O81" s="2">
        <v>1160</v>
      </c>
      <c r="P81" s="2">
        <v>386</v>
      </c>
      <c r="Q81" s="2">
        <v>0</v>
      </c>
    </row>
    <row r="82" spans="10:17" x14ac:dyDescent="0.25">
      <c r="J82" s="1">
        <v>3</v>
      </c>
      <c r="K82" s="43" t="s">
        <v>175</v>
      </c>
      <c r="L82" s="41">
        <f t="shared" si="9"/>
        <v>2156</v>
      </c>
      <c r="M82" s="2">
        <v>105</v>
      </c>
      <c r="N82" s="2">
        <v>603</v>
      </c>
      <c r="O82" s="2">
        <v>1030</v>
      </c>
      <c r="P82" s="2">
        <v>418</v>
      </c>
      <c r="Q82" s="2">
        <v>0</v>
      </c>
    </row>
    <row r="83" spans="10:17" x14ac:dyDescent="0.25">
      <c r="J83" s="1">
        <v>4</v>
      </c>
      <c r="K83" s="43" t="s">
        <v>168</v>
      </c>
      <c r="L83" s="41">
        <f t="shared" si="9"/>
        <v>1934</v>
      </c>
      <c r="M83" s="2">
        <v>70</v>
      </c>
      <c r="N83" s="2">
        <v>770</v>
      </c>
      <c r="O83" s="2">
        <v>950</v>
      </c>
      <c r="P83" s="2">
        <v>82</v>
      </c>
      <c r="Q83" s="2">
        <v>62</v>
      </c>
    </row>
    <row r="84" spans="10:17" x14ac:dyDescent="0.25">
      <c r="J84" s="1">
        <v>5</v>
      </c>
      <c r="K84" s="43" t="s">
        <v>172</v>
      </c>
      <c r="L84" s="41">
        <f t="shared" si="9"/>
        <v>1739</v>
      </c>
      <c r="M84" s="2">
        <v>100</v>
      </c>
      <c r="N84" s="2">
        <v>299</v>
      </c>
      <c r="O84" s="2">
        <v>969</v>
      </c>
      <c r="P84" s="2">
        <v>301</v>
      </c>
      <c r="Q84" s="2">
        <v>70</v>
      </c>
    </row>
    <row r="85" spans="10:17" x14ac:dyDescent="0.25">
      <c r="J85" s="1">
        <v>6</v>
      </c>
      <c r="K85" s="43" t="s">
        <v>174</v>
      </c>
      <c r="L85" s="41">
        <f t="shared" si="9"/>
        <v>1544</v>
      </c>
      <c r="M85" s="2">
        <v>130</v>
      </c>
      <c r="N85" s="2">
        <v>690</v>
      </c>
      <c r="O85" s="2">
        <v>450</v>
      </c>
      <c r="P85" s="2">
        <v>164</v>
      </c>
      <c r="Q85" s="2">
        <v>110</v>
      </c>
    </row>
    <row r="86" spans="10:17" x14ac:dyDescent="0.25">
      <c r="J86" s="1">
        <v>7</v>
      </c>
      <c r="K86" s="43" t="s">
        <v>169</v>
      </c>
      <c r="L86" s="41">
        <f t="shared" si="9"/>
        <v>1220</v>
      </c>
      <c r="M86" s="2">
        <v>110</v>
      </c>
      <c r="N86" s="2">
        <v>450</v>
      </c>
      <c r="O86" s="2">
        <v>450</v>
      </c>
      <c r="P86" s="2">
        <v>170</v>
      </c>
      <c r="Q86" s="2">
        <v>40</v>
      </c>
    </row>
    <row r="87" spans="10:17" x14ac:dyDescent="0.25">
      <c r="J87" s="1">
        <v>8</v>
      </c>
      <c r="K87" s="43" t="s">
        <v>166</v>
      </c>
      <c r="L87" s="41">
        <f t="shared" si="9"/>
        <v>1201</v>
      </c>
      <c r="M87" s="2">
        <v>115</v>
      </c>
      <c r="N87" s="2">
        <v>490</v>
      </c>
      <c r="O87" s="2">
        <v>260</v>
      </c>
      <c r="P87" s="2">
        <v>276</v>
      </c>
      <c r="Q87" s="2">
        <v>60</v>
      </c>
    </row>
    <row r="88" spans="10:17" x14ac:dyDescent="0.25">
      <c r="J88" s="1">
        <v>9</v>
      </c>
      <c r="K88" s="43" t="s">
        <v>167</v>
      </c>
      <c r="L88" s="41">
        <f t="shared" si="9"/>
        <v>1117</v>
      </c>
      <c r="M88" s="2">
        <v>100</v>
      </c>
      <c r="N88" s="2">
        <v>550</v>
      </c>
      <c r="O88" s="2">
        <v>340</v>
      </c>
      <c r="P88" s="2">
        <v>107</v>
      </c>
      <c r="Q88" s="2">
        <v>20</v>
      </c>
    </row>
    <row r="89" spans="10:17" x14ac:dyDescent="0.25">
      <c r="J89" s="1">
        <v>10</v>
      </c>
      <c r="K89" s="43" t="s">
        <v>171</v>
      </c>
      <c r="L89" s="41">
        <f t="shared" si="9"/>
        <v>1121</v>
      </c>
      <c r="M89" s="2">
        <v>100</v>
      </c>
      <c r="N89" s="2">
        <v>325</v>
      </c>
      <c r="O89" s="2">
        <v>320</v>
      </c>
      <c r="P89" s="2">
        <v>336</v>
      </c>
      <c r="Q89" s="2">
        <v>40</v>
      </c>
    </row>
    <row r="90" spans="10:17" x14ac:dyDescent="0.25">
      <c r="K90" s="11" t="s">
        <v>247</v>
      </c>
      <c r="L90" s="13">
        <f>AVERAGE(L81:L89)</f>
        <v>1604.2222222222222</v>
      </c>
    </row>
    <row r="91" spans="10:17" x14ac:dyDescent="0.25">
      <c r="K91" s="11" t="s">
        <v>229</v>
      </c>
      <c r="L91" s="49">
        <f>(L80+L90)/2</f>
        <v>2632.0611111111111</v>
      </c>
    </row>
    <row r="92" spans="10:17" x14ac:dyDescent="0.25">
      <c r="K92" s="11" t="s">
        <v>230</v>
      </c>
      <c r="L92" s="13">
        <f>L90+L91</f>
        <v>4236.2833333333328</v>
      </c>
    </row>
    <row r="94" spans="10:17" x14ac:dyDescent="0.25">
      <c r="K94" s="11" t="s">
        <v>282</v>
      </c>
      <c r="L94" s="13">
        <f>(L95+L49)/2</f>
        <v>2852.1549180327866</v>
      </c>
      <c r="M94" t="s">
        <v>3</v>
      </c>
    </row>
    <row r="95" spans="10:17" x14ac:dyDescent="0.25">
      <c r="K95" s="1" t="s">
        <v>283</v>
      </c>
      <c r="L95" s="18">
        <f>$C$64</f>
        <v>2270.3098360655736</v>
      </c>
    </row>
    <row r="97" spans="10:12" x14ac:dyDescent="0.25">
      <c r="K97" s="11" t="s">
        <v>284</v>
      </c>
      <c r="L97" s="13">
        <f>L104+L94</f>
        <v>8122.0549180327862</v>
      </c>
    </row>
    <row r="98" spans="10:12" x14ac:dyDescent="0.25">
      <c r="J98">
        <v>1</v>
      </c>
      <c r="K98" s="1" t="s">
        <v>250</v>
      </c>
      <c r="L98" s="44">
        <v>6576.4</v>
      </c>
    </row>
    <row r="99" spans="10:12" x14ac:dyDescent="0.25">
      <c r="J99">
        <v>2</v>
      </c>
      <c r="K99" s="1" t="s">
        <v>252</v>
      </c>
      <c r="L99" s="44">
        <v>4166.2</v>
      </c>
    </row>
    <row r="100" spans="10:12" x14ac:dyDescent="0.25">
      <c r="J100">
        <v>3</v>
      </c>
      <c r="K100" s="1" t="s">
        <v>257</v>
      </c>
      <c r="L100" s="44">
        <v>5050.3</v>
      </c>
    </row>
    <row r="101" spans="10:12" x14ac:dyDescent="0.25">
      <c r="J101">
        <v>4</v>
      </c>
      <c r="K101" s="1" t="s">
        <v>258</v>
      </c>
      <c r="L101" s="44">
        <v>5081.3</v>
      </c>
    </row>
    <row r="102" spans="10:12" x14ac:dyDescent="0.25">
      <c r="J102">
        <v>5</v>
      </c>
      <c r="K102" s="1" t="s">
        <v>260</v>
      </c>
      <c r="L102" s="44">
        <v>6508.9</v>
      </c>
    </row>
    <row r="103" spans="10:12" x14ac:dyDescent="0.25">
      <c r="J103">
        <v>6</v>
      </c>
      <c r="K103" s="1" t="s">
        <v>261</v>
      </c>
      <c r="L103" s="44">
        <v>4236.3</v>
      </c>
    </row>
    <row r="104" spans="10:12" x14ac:dyDescent="0.25">
      <c r="K104" s="11" t="s">
        <v>285</v>
      </c>
      <c r="L104" s="13">
        <f>AVERAGE(L98:L103)</f>
        <v>5269.9</v>
      </c>
    </row>
  </sheetData>
  <sortState xmlns:xlrd2="http://schemas.microsoft.com/office/spreadsheetml/2017/richdata2" ref="J5:Q8">
    <sortCondition descending="1" ref="L5:L8"/>
  </sortState>
  <mergeCells count="1">
    <mergeCell ref="A1:H1"/>
  </mergeCells>
  <pageMargins left="0.7" right="0.7" top="0.75" bottom="0.75" header="0.3" footer="0.3"/>
  <pageSetup paperSize="9" scale="4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  <pageSetUpPr fitToPage="1"/>
  </sheetPr>
  <dimension ref="A1:R125"/>
  <sheetViews>
    <sheetView zoomScaleNormal="100" workbookViewId="0">
      <selection activeCell="L40" sqref="L40"/>
    </sheetView>
  </sheetViews>
  <sheetFormatPr defaultColWidth="8.85546875" defaultRowHeight="15" x14ac:dyDescent="0.25"/>
  <cols>
    <col min="1" max="1" width="5.42578125" customWidth="1"/>
    <col min="2" max="2" width="21.85546875" customWidth="1"/>
    <col min="3" max="3" width="11.42578125" style="20" customWidth="1"/>
    <col min="4" max="4" width="10.28515625" customWidth="1"/>
    <col min="5" max="5" width="10.42578125" customWidth="1"/>
    <col min="6" max="6" width="11.140625" customWidth="1"/>
    <col min="7" max="7" width="10.42578125" customWidth="1"/>
    <col min="8" max="8" width="10.85546875" customWidth="1"/>
    <col min="10" max="10" width="5.42578125" customWidth="1"/>
    <col min="11" max="11" width="27.85546875" customWidth="1"/>
    <col min="12" max="12" width="9.140625" customWidth="1"/>
  </cols>
  <sheetData>
    <row r="1" spans="1:17" ht="23.25" customHeight="1" x14ac:dyDescent="0.25">
      <c r="A1" s="106" t="s">
        <v>203</v>
      </c>
      <c r="B1" s="106"/>
      <c r="C1" s="106"/>
      <c r="D1" s="106"/>
      <c r="E1" s="106"/>
      <c r="F1" s="106"/>
      <c r="G1" s="106"/>
      <c r="H1" s="106"/>
    </row>
    <row r="2" spans="1:17" ht="47.25" x14ac:dyDescent="0.25">
      <c r="A2" s="7"/>
      <c r="B2" s="7" t="s">
        <v>206</v>
      </c>
      <c r="C2" s="8" t="s">
        <v>205</v>
      </c>
      <c r="D2" s="9" t="s">
        <v>207</v>
      </c>
      <c r="E2" s="9" t="s">
        <v>208</v>
      </c>
      <c r="F2" s="9" t="s">
        <v>209</v>
      </c>
      <c r="G2" s="9" t="s">
        <v>210</v>
      </c>
      <c r="H2" s="9" t="s">
        <v>211</v>
      </c>
    </row>
    <row r="3" spans="1:17" x14ac:dyDescent="0.25">
      <c r="A3" s="2">
        <v>1</v>
      </c>
      <c r="B3" s="66" t="s">
        <v>145</v>
      </c>
      <c r="C3" s="34">
        <f t="shared" ref="C3:C34" si="0">D3+E3+F3+G3+H3</f>
        <v>12366</v>
      </c>
      <c r="D3" s="35">
        <v>165</v>
      </c>
      <c r="E3" s="35">
        <v>10410</v>
      </c>
      <c r="F3" s="35">
        <v>1040</v>
      </c>
      <c r="G3" s="35">
        <v>651</v>
      </c>
      <c r="H3" s="35">
        <v>100</v>
      </c>
      <c r="K3" s="71" t="s">
        <v>262</v>
      </c>
      <c r="L3" s="21" t="s">
        <v>249</v>
      </c>
    </row>
    <row r="4" spans="1:17" x14ac:dyDescent="0.25">
      <c r="A4" s="2">
        <v>2</v>
      </c>
      <c r="B4" s="43" t="s">
        <v>141</v>
      </c>
      <c r="C4" s="34">
        <f t="shared" si="0"/>
        <v>4415</v>
      </c>
      <c r="D4" s="29">
        <v>220</v>
      </c>
      <c r="E4" s="29">
        <v>1124</v>
      </c>
      <c r="F4" s="29">
        <v>1230</v>
      </c>
      <c r="G4" s="29">
        <v>716</v>
      </c>
      <c r="H4" s="29">
        <v>1125</v>
      </c>
      <c r="J4" s="1">
        <v>1</v>
      </c>
      <c r="K4" s="43" t="s">
        <v>135</v>
      </c>
      <c r="L4" s="49">
        <f t="shared" ref="L4:L18" si="1">SUM(M4:Q4)</f>
        <v>3930</v>
      </c>
      <c r="M4" s="1">
        <v>290</v>
      </c>
      <c r="N4" s="1">
        <v>730</v>
      </c>
      <c r="O4" s="1">
        <v>660</v>
      </c>
      <c r="P4" s="1">
        <v>655</v>
      </c>
      <c r="Q4" s="1">
        <v>1595</v>
      </c>
    </row>
    <row r="5" spans="1:17" x14ac:dyDescent="0.25">
      <c r="A5" s="2">
        <v>3</v>
      </c>
      <c r="B5" s="40" t="s">
        <v>144</v>
      </c>
      <c r="C5" s="34">
        <f t="shared" si="0"/>
        <v>4122</v>
      </c>
      <c r="D5" s="35">
        <v>355</v>
      </c>
      <c r="E5" s="35">
        <v>802</v>
      </c>
      <c r="F5" s="35">
        <v>1216</v>
      </c>
      <c r="G5" s="35">
        <v>1309</v>
      </c>
      <c r="H5" s="35">
        <v>440</v>
      </c>
      <c r="J5" s="1">
        <v>2</v>
      </c>
      <c r="K5" s="43" t="s">
        <v>134</v>
      </c>
      <c r="L5" s="49">
        <f t="shared" si="1"/>
        <v>2039</v>
      </c>
      <c r="M5" s="1">
        <v>110</v>
      </c>
      <c r="N5" s="1">
        <v>330</v>
      </c>
      <c r="O5" s="1">
        <v>1402</v>
      </c>
      <c r="P5" s="1">
        <v>117</v>
      </c>
      <c r="Q5" s="1">
        <v>80</v>
      </c>
    </row>
    <row r="6" spans="1:17" x14ac:dyDescent="0.25">
      <c r="A6" s="2">
        <v>4</v>
      </c>
      <c r="B6" s="43" t="s">
        <v>135</v>
      </c>
      <c r="C6" s="34">
        <f t="shared" si="0"/>
        <v>3930</v>
      </c>
      <c r="D6" s="29">
        <v>290</v>
      </c>
      <c r="E6" s="29">
        <v>730</v>
      </c>
      <c r="F6" s="29">
        <v>660</v>
      </c>
      <c r="G6" s="29">
        <v>655</v>
      </c>
      <c r="H6" s="29">
        <v>1595</v>
      </c>
      <c r="J6" s="1">
        <v>3</v>
      </c>
      <c r="K6" s="40" t="s">
        <v>126</v>
      </c>
      <c r="L6" s="49">
        <f t="shared" si="1"/>
        <v>1763</v>
      </c>
      <c r="M6" s="11">
        <v>160</v>
      </c>
      <c r="N6" s="11">
        <v>654</v>
      </c>
      <c r="O6" s="11">
        <v>660</v>
      </c>
      <c r="P6" s="11">
        <v>169</v>
      </c>
      <c r="Q6" s="11">
        <v>120</v>
      </c>
    </row>
    <row r="7" spans="1:17" x14ac:dyDescent="0.25">
      <c r="A7" s="2">
        <v>5</v>
      </c>
      <c r="B7" s="43" t="s">
        <v>147</v>
      </c>
      <c r="C7" s="34">
        <f t="shared" si="0"/>
        <v>3928</v>
      </c>
      <c r="D7" s="29">
        <v>220</v>
      </c>
      <c r="E7" s="29">
        <v>470</v>
      </c>
      <c r="F7" s="29">
        <v>977</v>
      </c>
      <c r="G7" s="29">
        <v>2071</v>
      </c>
      <c r="H7" s="29">
        <v>190</v>
      </c>
      <c r="J7" s="1">
        <v>4</v>
      </c>
      <c r="K7" s="43" t="s">
        <v>128</v>
      </c>
      <c r="L7" s="49">
        <f t="shared" si="1"/>
        <v>1682</v>
      </c>
      <c r="M7" s="1">
        <v>130</v>
      </c>
      <c r="N7" s="1">
        <v>380</v>
      </c>
      <c r="O7" s="1">
        <v>481</v>
      </c>
      <c r="P7" s="1">
        <v>431</v>
      </c>
      <c r="Q7" s="1">
        <v>260</v>
      </c>
    </row>
    <row r="8" spans="1:17" x14ac:dyDescent="0.25">
      <c r="A8" s="2">
        <v>6</v>
      </c>
      <c r="B8" s="43" t="s">
        <v>146</v>
      </c>
      <c r="C8" s="34">
        <f t="shared" si="0"/>
        <v>2756</v>
      </c>
      <c r="D8" s="29">
        <v>150</v>
      </c>
      <c r="E8" s="29">
        <v>300</v>
      </c>
      <c r="F8" s="29">
        <v>773</v>
      </c>
      <c r="G8" s="29">
        <v>963</v>
      </c>
      <c r="H8" s="29">
        <v>570</v>
      </c>
      <c r="J8" s="1">
        <v>5</v>
      </c>
      <c r="K8" s="43" t="s">
        <v>192</v>
      </c>
      <c r="L8" s="49">
        <f t="shared" si="1"/>
        <v>1417</v>
      </c>
      <c r="M8" s="1">
        <v>190</v>
      </c>
      <c r="N8" s="1">
        <v>300</v>
      </c>
      <c r="O8" s="1">
        <v>430</v>
      </c>
      <c r="P8" s="1">
        <v>467</v>
      </c>
      <c r="Q8" s="1">
        <v>30</v>
      </c>
    </row>
    <row r="9" spans="1:17" x14ac:dyDescent="0.25">
      <c r="A9" s="2">
        <v>7</v>
      </c>
      <c r="B9" s="43" t="s">
        <v>181</v>
      </c>
      <c r="C9" s="34">
        <f t="shared" si="0"/>
        <v>2452</v>
      </c>
      <c r="D9" s="29">
        <v>200</v>
      </c>
      <c r="E9" s="29">
        <v>200</v>
      </c>
      <c r="F9" s="29">
        <v>280</v>
      </c>
      <c r="G9" s="29">
        <v>367</v>
      </c>
      <c r="H9" s="29">
        <v>1405</v>
      </c>
      <c r="J9" s="1">
        <v>6</v>
      </c>
      <c r="K9" s="43" t="s">
        <v>125</v>
      </c>
      <c r="L9" s="49">
        <f t="shared" si="1"/>
        <v>1270</v>
      </c>
      <c r="M9" s="1">
        <v>110</v>
      </c>
      <c r="N9" s="1">
        <v>320</v>
      </c>
      <c r="O9" s="1">
        <v>330</v>
      </c>
      <c r="P9" s="1">
        <v>435</v>
      </c>
      <c r="Q9" s="1">
        <v>75</v>
      </c>
    </row>
    <row r="10" spans="1:17" x14ac:dyDescent="0.25">
      <c r="A10" s="2">
        <v>8</v>
      </c>
      <c r="B10" s="43" t="s">
        <v>51</v>
      </c>
      <c r="C10" s="34">
        <f t="shared" si="0"/>
        <v>2086</v>
      </c>
      <c r="D10" s="29">
        <v>110</v>
      </c>
      <c r="E10" s="29">
        <v>570</v>
      </c>
      <c r="F10" s="29">
        <v>440</v>
      </c>
      <c r="G10" s="29">
        <v>871</v>
      </c>
      <c r="H10" s="29">
        <v>95</v>
      </c>
      <c r="J10" s="1">
        <v>7</v>
      </c>
      <c r="K10" s="43" t="s">
        <v>132</v>
      </c>
      <c r="L10" s="49">
        <f t="shared" si="1"/>
        <v>1164</v>
      </c>
      <c r="M10" s="1">
        <v>60</v>
      </c>
      <c r="N10" s="1">
        <v>290</v>
      </c>
      <c r="O10" s="1">
        <v>272</v>
      </c>
      <c r="P10" s="1">
        <v>507</v>
      </c>
      <c r="Q10" s="1">
        <v>35</v>
      </c>
    </row>
    <row r="11" spans="1:17" ht="15.75" thickBot="1" x14ac:dyDescent="0.3">
      <c r="A11" s="2">
        <v>9</v>
      </c>
      <c r="B11" s="67" t="s">
        <v>148</v>
      </c>
      <c r="C11" s="34">
        <f t="shared" si="0"/>
        <v>2085</v>
      </c>
      <c r="D11" s="29">
        <v>210</v>
      </c>
      <c r="E11" s="29">
        <v>260</v>
      </c>
      <c r="F11" s="29">
        <v>210</v>
      </c>
      <c r="G11" s="29">
        <v>955</v>
      </c>
      <c r="H11" s="29">
        <v>450</v>
      </c>
      <c r="J11" s="1">
        <v>8</v>
      </c>
      <c r="K11" s="43" t="s">
        <v>127</v>
      </c>
      <c r="L11" s="49">
        <f t="shared" si="1"/>
        <v>1139</v>
      </c>
      <c r="M11" s="1">
        <v>100</v>
      </c>
      <c r="N11" s="1">
        <v>310</v>
      </c>
      <c r="O11" s="1">
        <v>369</v>
      </c>
      <c r="P11" s="1">
        <v>300</v>
      </c>
      <c r="Q11" s="1">
        <v>60</v>
      </c>
    </row>
    <row r="12" spans="1:17" x14ac:dyDescent="0.25">
      <c r="A12" s="2">
        <v>10</v>
      </c>
      <c r="B12" s="68" t="s">
        <v>138</v>
      </c>
      <c r="C12" s="37">
        <f t="shared" si="0"/>
        <v>2085</v>
      </c>
      <c r="D12" s="29">
        <v>170</v>
      </c>
      <c r="E12" s="29">
        <v>610</v>
      </c>
      <c r="F12" s="29">
        <v>760</v>
      </c>
      <c r="G12" s="29">
        <v>325</v>
      </c>
      <c r="H12" s="29">
        <v>220</v>
      </c>
      <c r="J12" s="1">
        <v>9</v>
      </c>
      <c r="K12" s="43" t="s">
        <v>351</v>
      </c>
      <c r="L12" s="49">
        <f t="shared" si="1"/>
        <v>860</v>
      </c>
      <c r="M12" s="1">
        <v>60</v>
      </c>
      <c r="N12" s="1">
        <v>330</v>
      </c>
      <c r="O12" s="1">
        <v>340</v>
      </c>
      <c r="P12" s="1">
        <v>110</v>
      </c>
      <c r="Q12" s="1">
        <v>20</v>
      </c>
    </row>
    <row r="13" spans="1:17" x14ac:dyDescent="0.25">
      <c r="A13" s="2">
        <v>11</v>
      </c>
      <c r="B13" s="43" t="s">
        <v>134</v>
      </c>
      <c r="C13" s="34">
        <f t="shared" si="0"/>
        <v>2039</v>
      </c>
      <c r="D13" s="29">
        <v>110</v>
      </c>
      <c r="E13" s="29">
        <v>330</v>
      </c>
      <c r="F13" s="29">
        <v>1402</v>
      </c>
      <c r="G13" s="29">
        <v>117</v>
      </c>
      <c r="H13" s="29">
        <v>80</v>
      </c>
      <c r="J13" s="1">
        <v>10</v>
      </c>
      <c r="K13" s="43" t="s">
        <v>124</v>
      </c>
      <c r="L13" s="49">
        <f t="shared" si="1"/>
        <v>839</v>
      </c>
      <c r="M13" s="1">
        <v>110</v>
      </c>
      <c r="N13" s="1">
        <v>360</v>
      </c>
      <c r="O13" s="1">
        <v>150</v>
      </c>
      <c r="P13" s="1">
        <v>189</v>
      </c>
      <c r="Q13" s="1">
        <v>30</v>
      </c>
    </row>
    <row r="14" spans="1:17" x14ac:dyDescent="0.25">
      <c r="A14" s="2">
        <v>12</v>
      </c>
      <c r="B14" s="43" t="s">
        <v>357</v>
      </c>
      <c r="C14" s="34">
        <f t="shared" si="0"/>
        <v>2003</v>
      </c>
      <c r="D14" s="29">
        <v>110</v>
      </c>
      <c r="E14" s="29">
        <v>486</v>
      </c>
      <c r="F14" s="29">
        <v>803</v>
      </c>
      <c r="G14" s="29">
        <v>514</v>
      </c>
      <c r="H14" s="29">
        <v>90</v>
      </c>
      <c r="J14" s="1">
        <v>11</v>
      </c>
      <c r="K14" s="43" t="s">
        <v>133</v>
      </c>
      <c r="L14" s="49">
        <f t="shared" si="1"/>
        <v>775</v>
      </c>
      <c r="M14" s="1">
        <v>110</v>
      </c>
      <c r="N14" s="1">
        <v>180</v>
      </c>
      <c r="O14" s="1">
        <v>250</v>
      </c>
      <c r="P14" s="1">
        <v>120</v>
      </c>
      <c r="Q14" s="1">
        <v>115</v>
      </c>
    </row>
    <row r="15" spans="1:17" x14ac:dyDescent="0.25">
      <c r="A15" s="2">
        <v>13</v>
      </c>
      <c r="B15" s="43" t="s">
        <v>263</v>
      </c>
      <c r="C15" s="34">
        <f t="shared" si="0"/>
        <v>1846</v>
      </c>
      <c r="D15" s="29">
        <v>170</v>
      </c>
      <c r="E15" s="29">
        <v>420</v>
      </c>
      <c r="F15" s="29">
        <v>627</v>
      </c>
      <c r="G15" s="29">
        <v>524</v>
      </c>
      <c r="H15" s="29">
        <v>105</v>
      </c>
      <c r="J15" s="1">
        <v>12</v>
      </c>
      <c r="K15" s="43" t="s">
        <v>129</v>
      </c>
      <c r="L15" s="49">
        <f t="shared" si="1"/>
        <v>689</v>
      </c>
      <c r="M15" s="1">
        <v>100</v>
      </c>
      <c r="N15" s="1">
        <v>220</v>
      </c>
      <c r="O15" s="1">
        <v>260</v>
      </c>
      <c r="P15" s="1">
        <v>69</v>
      </c>
      <c r="Q15" s="1">
        <v>40</v>
      </c>
    </row>
    <row r="16" spans="1:17" x14ac:dyDescent="0.25">
      <c r="A16" s="2">
        <v>14</v>
      </c>
      <c r="B16" s="43" t="s">
        <v>143</v>
      </c>
      <c r="C16" s="34">
        <f t="shared" si="0"/>
        <v>1778.4</v>
      </c>
      <c r="D16" s="29">
        <v>160</v>
      </c>
      <c r="E16" s="29">
        <v>410</v>
      </c>
      <c r="F16" s="29">
        <v>697.4</v>
      </c>
      <c r="G16" s="29">
        <v>506</v>
      </c>
      <c r="H16" s="29">
        <v>5</v>
      </c>
      <c r="J16" s="1">
        <v>13</v>
      </c>
      <c r="K16" s="43" t="s">
        <v>130</v>
      </c>
      <c r="L16" s="49">
        <f t="shared" si="1"/>
        <v>636</v>
      </c>
      <c r="M16" s="1">
        <v>100</v>
      </c>
      <c r="N16" s="1">
        <v>390</v>
      </c>
      <c r="O16" s="1">
        <v>110</v>
      </c>
      <c r="P16" s="1">
        <v>6</v>
      </c>
      <c r="Q16" s="1">
        <v>30</v>
      </c>
    </row>
    <row r="17" spans="1:17" x14ac:dyDescent="0.25">
      <c r="A17" s="2">
        <v>15</v>
      </c>
      <c r="B17" s="40" t="s">
        <v>126</v>
      </c>
      <c r="C17" s="34">
        <f t="shared" si="0"/>
        <v>1763</v>
      </c>
      <c r="D17" s="29">
        <v>160</v>
      </c>
      <c r="E17" s="29">
        <v>654</v>
      </c>
      <c r="F17" s="29">
        <v>660</v>
      </c>
      <c r="G17" s="29">
        <v>169</v>
      </c>
      <c r="H17" s="29">
        <v>120</v>
      </c>
      <c r="J17" s="1">
        <v>14</v>
      </c>
      <c r="K17" s="43" t="s">
        <v>136</v>
      </c>
      <c r="L17" s="49">
        <f t="shared" si="1"/>
        <v>622</v>
      </c>
      <c r="M17" s="1">
        <v>65</v>
      </c>
      <c r="N17" s="1">
        <v>260</v>
      </c>
      <c r="O17" s="1">
        <v>140</v>
      </c>
      <c r="P17" s="1">
        <v>127</v>
      </c>
      <c r="Q17" s="1">
        <v>30</v>
      </c>
    </row>
    <row r="18" spans="1:17" x14ac:dyDescent="0.25">
      <c r="A18" s="2">
        <v>16</v>
      </c>
      <c r="B18" s="40" t="s">
        <v>59</v>
      </c>
      <c r="C18" s="34">
        <f t="shared" si="0"/>
        <v>1762</v>
      </c>
      <c r="D18" s="35">
        <v>400</v>
      </c>
      <c r="E18" s="35">
        <v>495</v>
      </c>
      <c r="F18" s="35">
        <v>330</v>
      </c>
      <c r="G18" s="35">
        <v>467</v>
      </c>
      <c r="H18" s="35">
        <v>70</v>
      </c>
      <c r="J18" s="1">
        <v>15</v>
      </c>
      <c r="K18" s="43" t="s">
        <v>131</v>
      </c>
      <c r="L18" s="49">
        <f t="shared" si="1"/>
        <v>276</v>
      </c>
      <c r="M18" s="1">
        <v>10</v>
      </c>
      <c r="N18" s="1">
        <v>160</v>
      </c>
      <c r="O18" s="1">
        <v>90</v>
      </c>
      <c r="P18" s="1">
        <v>6</v>
      </c>
      <c r="Q18" s="1">
        <v>10</v>
      </c>
    </row>
    <row r="19" spans="1:17" x14ac:dyDescent="0.25">
      <c r="A19" s="2">
        <v>17</v>
      </c>
      <c r="B19" s="40" t="s">
        <v>139</v>
      </c>
      <c r="C19" s="34">
        <f t="shared" si="0"/>
        <v>1762</v>
      </c>
      <c r="D19" s="29">
        <v>230</v>
      </c>
      <c r="E19" s="29">
        <v>520</v>
      </c>
      <c r="F19" s="29">
        <v>590</v>
      </c>
      <c r="G19" s="29">
        <v>257</v>
      </c>
      <c r="H19" s="29">
        <v>165</v>
      </c>
      <c r="K19" s="11" t="s">
        <v>247</v>
      </c>
      <c r="L19" s="13">
        <f>AVERAGE(L4:L5,L7:L18)</f>
        <v>1238.4285714285713</v>
      </c>
    </row>
    <row r="20" spans="1:17" x14ac:dyDescent="0.25">
      <c r="A20" s="2">
        <v>18</v>
      </c>
      <c r="B20" s="43" t="s">
        <v>128</v>
      </c>
      <c r="C20" s="34">
        <f t="shared" si="0"/>
        <v>1682</v>
      </c>
      <c r="D20" s="29">
        <v>130</v>
      </c>
      <c r="E20" s="29">
        <v>380</v>
      </c>
      <c r="F20" s="29">
        <v>481</v>
      </c>
      <c r="G20" s="29">
        <v>431</v>
      </c>
      <c r="H20" s="29">
        <v>260</v>
      </c>
      <c r="K20" s="11" t="s">
        <v>229</v>
      </c>
      <c r="L20" s="49">
        <f>(L6+L19)/2</f>
        <v>1500.7142857142858</v>
      </c>
    </row>
    <row r="21" spans="1:17" x14ac:dyDescent="0.25">
      <c r="A21" s="2">
        <v>19</v>
      </c>
      <c r="B21" s="40" t="s">
        <v>50</v>
      </c>
      <c r="C21" s="34">
        <f t="shared" si="0"/>
        <v>1677.2</v>
      </c>
      <c r="D21" s="35">
        <v>190</v>
      </c>
      <c r="E21" s="35">
        <v>340</v>
      </c>
      <c r="F21" s="35">
        <v>273</v>
      </c>
      <c r="G21" s="35">
        <v>814.2</v>
      </c>
      <c r="H21" s="35">
        <v>60</v>
      </c>
      <c r="K21" s="11" t="s">
        <v>230</v>
      </c>
      <c r="L21" s="13">
        <f>L19+L20</f>
        <v>2739.1428571428569</v>
      </c>
    </row>
    <row r="22" spans="1:17" x14ac:dyDescent="0.25">
      <c r="A22" s="2">
        <v>20</v>
      </c>
      <c r="B22" s="43" t="s">
        <v>52</v>
      </c>
      <c r="C22" s="34">
        <f t="shared" si="0"/>
        <v>1613</v>
      </c>
      <c r="D22" s="29">
        <v>110</v>
      </c>
      <c r="E22" s="29">
        <v>470</v>
      </c>
      <c r="F22" s="29">
        <v>400</v>
      </c>
      <c r="G22" s="29">
        <v>463</v>
      </c>
      <c r="H22" s="29">
        <v>170</v>
      </c>
    </row>
    <row r="23" spans="1:17" x14ac:dyDescent="0.25">
      <c r="A23" s="2">
        <v>21</v>
      </c>
      <c r="B23" s="43" t="s">
        <v>191</v>
      </c>
      <c r="C23" s="34">
        <f t="shared" si="0"/>
        <v>1606</v>
      </c>
      <c r="D23" s="29">
        <v>70</v>
      </c>
      <c r="E23" s="29">
        <v>920</v>
      </c>
      <c r="F23" s="29">
        <v>254</v>
      </c>
      <c r="G23" s="29">
        <v>305</v>
      </c>
      <c r="H23" s="29">
        <v>57</v>
      </c>
      <c r="K23" s="72" t="s">
        <v>339</v>
      </c>
      <c r="L23" s="11" t="s">
        <v>249</v>
      </c>
      <c r="M23" s="20"/>
      <c r="N23" s="20"/>
      <c r="O23" s="20"/>
      <c r="P23" s="20"/>
    </row>
    <row r="24" spans="1:17" x14ac:dyDescent="0.25">
      <c r="A24" s="2">
        <v>22</v>
      </c>
      <c r="B24" s="68" t="s">
        <v>60</v>
      </c>
      <c r="C24" s="34">
        <f t="shared" si="0"/>
        <v>1569</v>
      </c>
      <c r="D24" s="29">
        <v>80</v>
      </c>
      <c r="E24" s="29">
        <v>330</v>
      </c>
      <c r="F24" s="29">
        <v>830</v>
      </c>
      <c r="G24" s="29">
        <v>159</v>
      </c>
      <c r="H24" s="29">
        <v>170</v>
      </c>
      <c r="J24" s="1">
        <v>1</v>
      </c>
      <c r="K24" s="66" t="s">
        <v>145</v>
      </c>
      <c r="L24" s="40">
        <f t="shared" ref="L24" si="2">SUM(M24:Q24)</f>
        <v>12366</v>
      </c>
      <c r="M24" s="1">
        <v>165</v>
      </c>
      <c r="N24" s="1">
        <v>10410</v>
      </c>
      <c r="O24" s="1">
        <v>1040</v>
      </c>
      <c r="P24" s="1">
        <v>651</v>
      </c>
      <c r="Q24" s="1">
        <v>100</v>
      </c>
    </row>
    <row r="25" spans="1:17" x14ac:dyDescent="0.25">
      <c r="A25" s="2">
        <v>23</v>
      </c>
      <c r="B25" s="43" t="s">
        <v>67</v>
      </c>
      <c r="C25" s="34">
        <f t="shared" si="0"/>
        <v>1567</v>
      </c>
      <c r="D25" s="29">
        <v>100</v>
      </c>
      <c r="E25" s="29">
        <v>370</v>
      </c>
      <c r="F25" s="29">
        <v>520</v>
      </c>
      <c r="G25" s="29">
        <v>317</v>
      </c>
      <c r="H25" s="29">
        <v>260</v>
      </c>
      <c r="J25" s="1">
        <v>2</v>
      </c>
      <c r="K25" s="43" t="s">
        <v>52</v>
      </c>
      <c r="L25" s="40">
        <f t="shared" ref="L25:L38" si="3">SUM(M25:Q25)</f>
        <v>1613</v>
      </c>
      <c r="M25" s="1">
        <v>110</v>
      </c>
      <c r="N25" s="1">
        <v>470</v>
      </c>
      <c r="O25" s="1">
        <v>400</v>
      </c>
      <c r="P25" s="1">
        <v>463</v>
      </c>
      <c r="Q25" s="1">
        <v>170</v>
      </c>
    </row>
    <row r="26" spans="1:17" x14ac:dyDescent="0.25">
      <c r="A26" s="2">
        <v>24</v>
      </c>
      <c r="B26" s="43" t="s">
        <v>152</v>
      </c>
      <c r="C26" s="34">
        <f t="shared" si="0"/>
        <v>1566</v>
      </c>
      <c r="D26" s="29">
        <v>120</v>
      </c>
      <c r="E26" s="29">
        <v>460</v>
      </c>
      <c r="F26" s="29">
        <v>430</v>
      </c>
      <c r="G26" s="29">
        <v>466</v>
      </c>
      <c r="H26" s="29">
        <v>90</v>
      </c>
      <c r="J26" s="1">
        <v>3</v>
      </c>
      <c r="K26" s="43" t="s">
        <v>67</v>
      </c>
      <c r="L26" s="40">
        <f t="shared" si="3"/>
        <v>1567</v>
      </c>
      <c r="M26" s="1">
        <v>100</v>
      </c>
      <c r="N26" s="1">
        <v>370</v>
      </c>
      <c r="O26" s="1">
        <v>520</v>
      </c>
      <c r="P26" s="1">
        <v>317</v>
      </c>
      <c r="Q26" s="1">
        <v>260</v>
      </c>
    </row>
    <row r="27" spans="1:17" x14ac:dyDescent="0.25">
      <c r="A27" s="2">
        <v>25</v>
      </c>
      <c r="B27" s="43" t="s">
        <v>238</v>
      </c>
      <c r="C27" s="34">
        <f t="shared" si="0"/>
        <v>1560</v>
      </c>
      <c r="D27" s="29">
        <v>110</v>
      </c>
      <c r="E27" s="29">
        <v>520</v>
      </c>
      <c r="F27" s="29">
        <v>470</v>
      </c>
      <c r="G27" s="29">
        <v>440</v>
      </c>
      <c r="H27" s="29">
        <v>20</v>
      </c>
      <c r="J27" s="1">
        <v>4</v>
      </c>
      <c r="K27" s="43" t="s">
        <v>213</v>
      </c>
      <c r="L27" s="40">
        <f t="shared" si="3"/>
        <v>1473</v>
      </c>
      <c r="M27" s="1">
        <v>60</v>
      </c>
      <c r="N27" s="1">
        <v>424</v>
      </c>
      <c r="O27" s="1">
        <v>521</v>
      </c>
      <c r="P27" s="1">
        <v>198</v>
      </c>
      <c r="Q27" s="1">
        <v>270</v>
      </c>
    </row>
    <row r="28" spans="1:17" x14ac:dyDescent="0.25">
      <c r="A28" s="2">
        <v>26</v>
      </c>
      <c r="B28" s="43" t="s">
        <v>150</v>
      </c>
      <c r="C28" s="34">
        <f t="shared" si="0"/>
        <v>1554</v>
      </c>
      <c r="D28" s="29">
        <v>240</v>
      </c>
      <c r="E28" s="29">
        <v>240</v>
      </c>
      <c r="F28" s="29">
        <v>373</v>
      </c>
      <c r="G28" s="29">
        <v>251</v>
      </c>
      <c r="H28" s="29">
        <v>450</v>
      </c>
      <c r="J28" s="1">
        <v>5</v>
      </c>
      <c r="K28" s="43" t="s">
        <v>179</v>
      </c>
      <c r="L28" s="40">
        <f t="shared" si="3"/>
        <v>1369</v>
      </c>
      <c r="M28" s="1">
        <v>130</v>
      </c>
      <c r="N28" s="1">
        <v>357</v>
      </c>
      <c r="O28" s="1">
        <v>505</v>
      </c>
      <c r="P28" s="1">
        <v>267</v>
      </c>
      <c r="Q28" s="1">
        <v>110</v>
      </c>
    </row>
    <row r="29" spans="1:17" x14ac:dyDescent="0.25">
      <c r="A29" s="2">
        <v>27</v>
      </c>
      <c r="B29" s="43" t="s">
        <v>48</v>
      </c>
      <c r="C29" s="34">
        <f t="shared" si="0"/>
        <v>1520</v>
      </c>
      <c r="D29" s="29">
        <v>190</v>
      </c>
      <c r="E29" s="29">
        <v>420</v>
      </c>
      <c r="F29" s="29">
        <v>160</v>
      </c>
      <c r="G29" s="29">
        <v>325</v>
      </c>
      <c r="H29" s="29">
        <v>425</v>
      </c>
      <c r="J29" s="1">
        <v>6</v>
      </c>
      <c r="K29" s="43" t="s">
        <v>340</v>
      </c>
      <c r="L29" s="40">
        <f t="shared" si="3"/>
        <v>1223</v>
      </c>
      <c r="M29" s="1">
        <v>100</v>
      </c>
      <c r="N29" s="1">
        <v>390</v>
      </c>
      <c r="O29" s="1">
        <v>550</v>
      </c>
      <c r="P29" s="1">
        <v>143</v>
      </c>
      <c r="Q29" s="1">
        <v>40</v>
      </c>
    </row>
    <row r="30" spans="1:17" ht="15.75" thickBot="1" x14ac:dyDescent="0.3">
      <c r="A30" s="2">
        <v>28</v>
      </c>
      <c r="B30" s="67" t="s">
        <v>142</v>
      </c>
      <c r="C30" s="34">
        <f t="shared" si="0"/>
        <v>1490</v>
      </c>
      <c r="D30" s="29">
        <v>110</v>
      </c>
      <c r="E30" s="29">
        <v>370</v>
      </c>
      <c r="F30" s="29">
        <v>526</v>
      </c>
      <c r="G30" s="29">
        <v>324</v>
      </c>
      <c r="H30" s="29">
        <v>160</v>
      </c>
      <c r="J30" s="1">
        <v>7</v>
      </c>
      <c r="K30" s="43" t="s">
        <v>56</v>
      </c>
      <c r="L30" s="40">
        <f t="shared" si="3"/>
        <v>1092</v>
      </c>
      <c r="M30" s="1">
        <v>90</v>
      </c>
      <c r="N30" s="1">
        <v>370</v>
      </c>
      <c r="O30" s="1">
        <v>260</v>
      </c>
      <c r="P30" s="1">
        <v>97</v>
      </c>
      <c r="Q30" s="1">
        <v>275</v>
      </c>
    </row>
    <row r="31" spans="1:17" x14ac:dyDescent="0.25">
      <c r="A31" s="2">
        <v>29</v>
      </c>
      <c r="B31" s="43" t="s">
        <v>213</v>
      </c>
      <c r="C31" s="34">
        <f t="shared" si="0"/>
        <v>1473</v>
      </c>
      <c r="D31" s="29">
        <v>60</v>
      </c>
      <c r="E31" s="29">
        <v>424</v>
      </c>
      <c r="F31" s="29">
        <v>521</v>
      </c>
      <c r="G31" s="29">
        <v>198</v>
      </c>
      <c r="H31" s="29">
        <v>270</v>
      </c>
      <c r="J31" s="1">
        <v>8</v>
      </c>
      <c r="K31" s="43" t="s">
        <v>235</v>
      </c>
      <c r="L31" s="40">
        <f t="shared" si="3"/>
        <v>1036</v>
      </c>
      <c r="M31" s="1">
        <v>140</v>
      </c>
      <c r="N31" s="1">
        <v>300</v>
      </c>
      <c r="O31" s="1">
        <v>300</v>
      </c>
      <c r="P31" s="1">
        <v>276</v>
      </c>
      <c r="Q31" s="1">
        <v>20</v>
      </c>
    </row>
    <row r="32" spans="1:17" x14ac:dyDescent="0.25">
      <c r="A32" s="2">
        <v>30</v>
      </c>
      <c r="B32" s="43" t="s">
        <v>151</v>
      </c>
      <c r="C32" s="34">
        <f t="shared" si="0"/>
        <v>1446</v>
      </c>
      <c r="D32" s="29">
        <v>10</v>
      </c>
      <c r="E32" s="29">
        <v>310</v>
      </c>
      <c r="F32" s="29">
        <v>936</v>
      </c>
      <c r="G32" s="29">
        <v>160</v>
      </c>
      <c r="H32" s="29">
        <v>30</v>
      </c>
      <c r="J32" s="1">
        <v>9</v>
      </c>
      <c r="K32" s="43" t="s">
        <v>53</v>
      </c>
      <c r="L32" s="40">
        <f t="shared" si="3"/>
        <v>1015</v>
      </c>
      <c r="M32" s="1">
        <v>210</v>
      </c>
      <c r="N32" s="1">
        <v>260</v>
      </c>
      <c r="O32" s="1">
        <v>170</v>
      </c>
      <c r="P32" s="1">
        <v>295</v>
      </c>
      <c r="Q32" s="1">
        <v>80</v>
      </c>
    </row>
    <row r="33" spans="1:17" x14ac:dyDescent="0.25">
      <c r="A33" s="2">
        <v>31</v>
      </c>
      <c r="B33" s="43" t="s">
        <v>192</v>
      </c>
      <c r="C33" s="34">
        <f t="shared" si="0"/>
        <v>1417</v>
      </c>
      <c r="D33" s="29">
        <v>190</v>
      </c>
      <c r="E33" s="29">
        <v>300</v>
      </c>
      <c r="F33" s="29">
        <v>430</v>
      </c>
      <c r="G33" s="29">
        <v>467</v>
      </c>
      <c r="H33" s="29">
        <v>30</v>
      </c>
      <c r="J33" s="1">
        <v>10</v>
      </c>
      <c r="K33" s="43" t="s">
        <v>58</v>
      </c>
      <c r="L33" s="40">
        <f t="shared" si="3"/>
        <v>974</v>
      </c>
      <c r="M33" s="1">
        <v>100</v>
      </c>
      <c r="N33" s="1">
        <v>190</v>
      </c>
      <c r="O33" s="1">
        <v>150</v>
      </c>
      <c r="P33" s="1">
        <v>74</v>
      </c>
      <c r="Q33" s="1">
        <v>460</v>
      </c>
    </row>
    <row r="34" spans="1:17" x14ac:dyDescent="0.25">
      <c r="A34" s="2">
        <v>32</v>
      </c>
      <c r="B34" s="43" t="s">
        <v>117</v>
      </c>
      <c r="C34" s="34">
        <f t="shared" si="0"/>
        <v>1405</v>
      </c>
      <c r="D34" s="29">
        <v>130</v>
      </c>
      <c r="E34" s="29">
        <v>400</v>
      </c>
      <c r="F34" s="29">
        <v>475</v>
      </c>
      <c r="G34" s="29">
        <v>227</v>
      </c>
      <c r="H34" s="29">
        <v>173</v>
      </c>
      <c r="J34" s="1">
        <v>11</v>
      </c>
      <c r="K34" s="43" t="s">
        <v>54</v>
      </c>
      <c r="L34" s="40">
        <f t="shared" si="3"/>
        <v>929</v>
      </c>
      <c r="M34" s="1">
        <v>130</v>
      </c>
      <c r="N34" s="1">
        <v>300</v>
      </c>
      <c r="O34" s="1">
        <v>260</v>
      </c>
      <c r="P34" s="1">
        <v>169</v>
      </c>
      <c r="Q34" s="1">
        <v>70</v>
      </c>
    </row>
    <row r="35" spans="1:17" x14ac:dyDescent="0.25">
      <c r="A35" s="2">
        <v>33</v>
      </c>
      <c r="B35" s="43" t="s">
        <v>179</v>
      </c>
      <c r="C35" s="34">
        <f t="shared" ref="C35:C66" si="4">D35+E35+F35+G35+H35</f>
        <v>1369</v>
      </c>
      <c r="D35" s="29">
        <v>130</v>
      </c>
      <c r="E35" s="29">
        <v>357</v>
      </c>
      <c r="F35" s="29">
        <v>505</v>
      </c>
      <c r="G35" s="29">
        <v>267</v>
      </c>
      <c r="H35" s="29">
        <v>110</v>
      </c>
      <c r="J35" s="1">
        <v>12</v>
      </c>
      <c r="K35" s="43" t="s">
        <v>57</v>
      </c>
      <c r="L35" s="40">
        <f t="shared" si="3"/>
        <v>839</v>
      </c>
      <c r="M35" s="1">
        <v>90</v>
      </c>
      <c r="N35" s="1">
        <v>310</v>
      </c>
      <c r="O35" s="1">
        <v>170</v>
      </c>
      <c r="P35" s="1">
        <v>34</v>
      </c>
      <c r="Q35" s="1">
        <v>235</v>
      </c>
    </row>
    <row r="36" spans="1:17" x14ac:dyDescent="0.25">
      <c r="A36" s="2">
        <v>34</v>
      </c>
      <c r="B36" s="43" t="s">
        <v>49</v>
      </c>
      <c r="C36" s="34">
        <f t="shared" si="4"/>
        <v>1333</v>
      </c>
      <c r="D36" s="29">
        <v>100</v>
      </c>
      <c r="E36" s="29">
        <v>360</v>
      </c>
      <c r="F36" s="29">
        <v>341</v>
      </c>
      <c r="G36" s="29">
        <v>452</v>
      </c>
      <c r="H36" s="29">
        <v>80</v>
      </c>
      <c r="J36" s="1">
        <v>13</v>
      </c>
      <c r="K36" s="43" t="s">
        <v>178</v>
      </c>
      <c r="L36" s="40">
        <f t="shared" si="3"/>
        <v>833</v>
      </c>
      <c r="M36" s="1">
        <v>10</v>
      </c>
      <c r="N36" s="1">
        <v>280</v>
      </c>
      <c r="O36" s="1">
        <v>160</v>
      </c>
      <c r="P36" s="1">
        <v>93</v>
      </c>
      <c r="Q36" s="1">
        <v>290</v>
      </c>
    </row>
    <row r="37" spans="1:17" x14ac:dyDescent="0.25">
      <c r="A37" s="2">
        <v>35</v>
      </c>
      <c r="B37" s="43" t="s">
        <v>125</v>
      </c>
      <c r="C37" s="34">
        <f t="shared" si="4"/>
        <v>1270</v>
      </c>
      <c r="D37" s="29">
        <v>110</v>
      </c>
      <c r="E37" s="29">
        <v>320</v>
      </c>
      <c r="F37" s="29">
        <v>330</v>
      </c>
      <c r="G37" s="29">
        <v>435</v>
      </c>
      <c r="H37" s="29">
        <v>75</v>
      </c>
      <c r="J37" s="1">
        <v>14</v>
      </c>
      <c r="K37" s="43" t="s">
        <v>55</v>
      </c>
      <c r="L37" s="40">
        <f t="shared" si="3"/>
        <v>556</v>
      </c>
      <c r="M37" s="1">
        <v>100</v>
      </c>
      <c r="N37" s="1">
        <v>220</v>
      </c>
      <c r="O37" s="1">
        <v>130</v>
      </c>
      <c r="P37" s="1">
        <v>86</v>
      </c>
      <c r="Q37" s="1">
        <v>20</v>
      </c>
    </row>
    <row r="38" spans="1:17" x14ac:dyDescent="0.25">
      <c r="A38" s="2">
        <v>36</v>
      </c>
      <c r="B38" s="43" t="s">
        <v>120</v>
      </c>
      <c r="C38" s="34">
        <f t="shared" si="4"/>
        <v>1246</v>
      </c>
      <c r="D38" s="29">
        <v>80</v>
      </c>
      <c r="E38" s="29">
        <v>420</v>
      </c>
      <c r="F38" s="29">
        <v>605</v>
      </c>
      <c r="G38" s="29">
        <v>99</v>
      </c>
      <c r="H38" s="29">
        <v>42</v>
      </c>
      <c r="J38" s="1">
        <v>15</v>
      </c>
      <c r="K38" s="43" t="s">
        <v>304</v>
      </c>
      <c r="L38" s="40">
        <f t="shared" si="3"/>
        <v>417</v>
      </c>
      <c r="M38" s="1">
        <v>5</v>
      </c>
      <c r="N38" s="1">
        <v>130</v>
      </c>
      <c r="O38" s="1">
        <v>60</v>
      </c>
      <c r="P38" s="1">
        <v>62</v>
      </c>
      <c r="Q38" s="1">
        <v>160</v>
      </c>
    </row>
    <row r="39" spans="1:17" ht="15.75" thickBot="1" x14ac:dyDescent="0.3">
      <c r="A39" s="2">
        <v>37</v>
      </c>
      <c r="B39" s="67" t="s">
        <v>340</v>
      </c>
      <c r="C39" s="34">
        <f t="shared" si="4"/>
        <v>1223</v>
      </c>
      <c r="D39" s="29">
        <v>100</v>
      </c>
      <c r="E39" s="29">
        <v>390</v>
      </c>
      <c r="F39" s="29">
        <v>550</v>
      </c>
      <c r="G39" s="29">
        <v>143</v>
      </c>
      <c r="H39" s="29">
        <v>40</v>
      </c>
      <c r="K39" s="11" t="s">
        <v>247</v>
      </c>
      <c r="L39" s="13">
        <f>AVERAGE(L25:L38)</f>
        <v>1066.8571428571429</v>
      </c>
    </row>
    <row r="40" spans="1:17" x14ac:dyDescent="0.25">
      <c r="A40" s="2">
        <v>38</v>
      </c>
      <c r="B40" s="43" t="s">
        <v>119</v>
      </c>
      <c r="C40" s="34">
        <f t="shared" si="4"/>
        <v>1216</v>
      </c>
      <c r="D40" s="29">
        <v>120</v>
      </c>
      <c r="E40" s="29">
        <v>390</v>
      </c>
      <c r="F40" s="29">
        <v>446</v>
      </c>
      <c r="G40" s="29">
        <v>203</v>
      </c>
      <c r="H40" s="29">
        <v>57</v>
      </c>
      <c r="K40" s="11" t="s">
        <v>229</v>
      </c>
      <c r="L40" s="49">
        <f>(L24+L39)/2</f>
        <v>6716.4285714285716</v>
      </c>
    </row>
    <row r="41" spans="1:17" x14ac:dyDescent="0.25">
      <c r="A41" s="2">
        <v>39</v>
      </c>
      <c r="B41" s="43" t="s">
        <v>132</v>
      </c>
      <c r="C41" s="34">
        <f t="shared" si="4"/>
        <v>1164</v>
      </c>
      <c r="D41" s="29">
        <v>60</v>
      </c>
      <c r="E41" s="29">
        <v>290</v>
      </c>
      <c r="F41" s="29">
        <v>272</v>
      </c>
      <c r="G41" s="29">
        <v>507</v>
      </c>
      <c r="H41" s="29">
        <v>35</v>
      </c>
      <c r="K41" s="11" t="s">
        <v>230</v>
      </c>
      <c r="L41" s="13">
        <f>L39+L40</f>
        <v>7783.2857142857147</v>
      </c>
    </row>
    <row r="42" spans="1:17" x14ac:dyDescent="0.25">
      <c r="A42" s="2">
        <v>40</v>
      </c>
      <c r="B42" s="43" t="s">
        <v>118</v>
      </c>
      <c r="C42" s="34">
        <f t="shared" si="4"/>
        <v>1154</v>
      </c>
      <c r="D42" s="29">
        <v>70</v>
      </c>
      <c r="E42" s="29">
        <v>565</v>
      </c>
      <c r="F42" s="29">
        <v>365</v>
      </c>
      <c r="G42" s="29">
        <v>122</v>
      </c>
      <c r="H42" s="29">
        <v>32</v>
      </c>
    </row>
    <row r="43" spans="1:17" x14ac:dyDescent="0.25">
      <c r="A43" s="2">
        <v>41</v>
      </c>
      <c r="B43" s="43" t="s">
        <v>127</v>
      </c>
      <c r="C43" s="34">
        <f t="shared" si="4"/>
        <v>1139</v>
      </c>
      <c r="D43" s="29">
        <v>100</v>
      </c>
      <c r="E43" s="29">
        <v>310</v>
      </c>
      <c r="F43" s="29">
        <v>369</v>
      </c>
      <c r="G43" s="29">
        <v>300</v>
      </c>
      <c r="H43" s="29">
        <v>60</v>
      </c>
      <c r="K43" s="71" t="s">
        <v>379</v>
      </c>
      <c r="L43" s="21" t="s">
        <v>249</v>
      </c>
    </row>
    <row r="44" spans="1:17" x14ac:dyDescent="0.25">
      <c r="A44" s="2">
        <v>42</v>
      </c>
      <c r="B44" s="43" t="s">
        <v>56</v>
      </c>
      <c r="C44" s="34">
        <f t="shared" si="4"/>
        <v>1092</v>
      </c>
      <c r="D44" s="29">
        <v>90</v>
      </c>
      <c r="E44" s="29">
        <v>370</v>
      </c>
      <c r="F44" s="29">
        <v>260</v>
      </c>
      <c r="G44" s="29">
        <v>97</v>
      </c>
      <c r="H44" s="29">
        <v>275</v>
      </c>
      <c r="J44" s="27">
        <v>1</v>
      </c>
      <c r="K44" s="43" t="s">
        <v>141</v>
      </c>
      <c r="L44" s="40">
        <f t="shared" ref="L44" si="5">SUM(M44:Q44)</f>
        <v>4415</v>
      </c>
      <c r="M44" s="1">
        <v>220</v>
      </c>
      <c r="N44" s="1">
        <v>1124</v>
      </c>
      <c r="O44" s="1">
        <v>1230</v>
      </c>
      <c r="P44" s="1">
        <v>716</v>
      </c>
      <c r="Q44" s="1">
        <v>1125</v>
      </c>
    </row>
    <row r="45" spans="1:17" x14ac:dyDescent="0.25">
      <c r="A45" s="2">
        <v>43</v>
      </c>
      <c r="B45" s="43" t="s">
        <v>61</v>
      </c>
      <c r="C45" s="34">
        <f t="shared" si="4"/>
        <v>1086</v>
      </c>
      <c r="D45" s="29">
        <v>100</v>
      </c>
      <c r="E45" s="29">
        <v>330</v>
      </c>
      <c r="F45" s="29">
        <v>453</v>
      </c>
      <c r="G45" s="29">
        <v>183</v>
      </c>
      <c r="H45" s="29">
        <v>20</v>
      </c>
      <c r="J45" s="27">
        <v>2</v>
      </c>
      <c r="K45" s="66" t="s">
        <v>144</v>
      </c>
      <c r="L45" s="40">
        <f t="shared" ref="L45" si="6">SUM(M45:Q45)</f>
        <v>4122</v>
      </c>
      <c r="M45" s="21">
        <v>355</v>
      </c>
      <c r="N45" s="21">
        <v>802</v>
      </c>
      <c r="O45" s="21">
        <v>1216</v>
      </c>
      <c r="P45" s="21">
        <v>1309</v>
      </c>
      <c r="Q45" s="21">
        <v>440</v>
      </c>
    </row>
    <row r="46" spans="1:17" x14ac:dyDescent="0.25">
      <c r="A46" s="2">
        <v>44</v>
      </c>
      <c r="B46" s="40" t="s">
        <v>116</v>
      </c>
      <c r="C46" s="34">
        <f t="shared" si="4"/>
        <v>1036</v>
      </c>
      <c r="D46" s="35">
        <v>200</v>
      </c>
      <c r="E46" s="35">
        <v>375</v>
      </c>
      <c r="F46" s="35">
        <v>265</v>
      </c>
      <c r="G46" s="35">
        <v>78</v>
      </c>
      <c r="H46" s="35">
        <v>118</v>
      </c>
      <c r="J46" s="27">
        <v>3</v>
      </c>
      <c r="K46" s="43" t="s">
        <v>147</v>
      </c>
      <c r="L46" s="40">
        <f t="shared" ref="L46:L56" si="7">SUM(M46:Q46)</f>
        <v>3928</v>
      </c>
      <c r="M46" s="3">
        <v>220</v>
      </c>
      <c r="N46" s="3">
        <v>470</v>
      </c>
      <c r="O46" s="3">
        <v>977</v>
      </c>
      <c r="P46" s="3">
        <v>2071</v>
      </c>
      <c r="Q46" s="3">
        <v>190</v>
      </c>
    </row>
    <row r="47" spans="1:17" x14ac:dyDescent="0.25">
      <c r="A47" s="2">
        <v>45</v>
      </c>
      <c r="B47" s="68" t="s">
        <v>235</v>
      </c>
      <c r="C47" s="34">
        <f t="shared" si="4"/>
        <v>1036</v>
      </c>
      <c r="D47" s="29">
        <v>140</v>
      </c>
      <c r="E47" s="29">
        <v>300</v>
      </c>
      <c r="F47" s="29">
        <v>300</v>
      </c>
      <c r="G47" s="29">
        <v>276</v>
      </c>
      <c r="H47" s="29">
        <v>20</v>
      </c>
      <c r="J47" s="27">
        <v>4</v>
      </c>
      <c r="K47" s="43" t="s">
        <v>146</v>
      </c>
      <c r="L47" s="40">
        <f t="shared" si="7"/>
        <v>2756</v>
      </c>
      <c r="M47" s="3">
        <v>150</v>
      </c>
      <c r="N47" s="3">
        <v>300</v>
      </c>
      <c r="O47" s="3">
        <v>773</v>
      </c>
      <c r="P47" s="3">
        <v>963</v>
      </c>
      <c r="Q47" s="3">
        <v>570</v>
      </c>
    </row>
    <row r="48" spans="1:17" x14ac:dyDescent="0.25">
      <c r="A48" s="2">
        <v>46</v>
      </c>
      <c r="B48" s="43" t="s">
        <v>53</v>
      </c>
      <c r="C48" s="34">
        <f t="shared" si="4"/>
        <v>1015</v>
      </c>
      <c r="D48" s="29">
        <v>210</v>
      </c>
      <c r="E48" s="29">
        <v>260</v>
      </c>
      <c r="F48" s="29">
        <v>170</v>
      </c>
      <c r="G48" s="29">
        <v>295</v>
      </c>
      <c r="H48" s="29">
        <v>80</v>
      </c>
      <c r="J48" s="27">
        <v>5</v>
      </c>
      <c r="K48" s="43" t="s">
        <v>181</v>
      </c>
      <c r="L48" s="40">
        <f t="shared" si="7"/>
        <v>2452</v>
      </c>
      <c r="M48" s="3">
        <v>200</v>
      </c>
      <c r="N48" s="3">
        <v>200</v>
      </c>
      <c r="O48" s="3">
        <v>280</v>
      </c>
      <c r="P48" s="3">
        <v>367</v>
      </c>
      <c r="Q48" s="3">
        <v>1405</v>
      </c>
    </row>
    <row r="49" spans="1:17" x14ac:dyDescent="0.25">
      <c r="A49" s="2">
        <v>47</v>
      </c>
      <c r="B49" s="43" t="s">
        <v>58</v>
      </c>
      <c r="C49" s="34">
        <f t="shared" si="4"/>
        <v>974</v>
      </c>
      <c r="D49" s="29">
        <v>100</v>
      </c>
      <c r="E49" s="29">
        <v>190</v>
      </c>
      <c r="F49" s="29">
        <v>150</v>
      </c>
      <c r="G49" s="29">
        <v>74</v>
      </c>
      <c r="H49" s="29">
        <v>460</v>
      </c>
      <c r="J49" s="27">
        <v>6</v>
      </c>
      <c r="K49" s="43" t="s">
        <v>148</v>
      </c>
      <c r="L49" s="40">
        <f t="shared" si="7"/>
        <v>2085</v>
      </c>
      <c r="M49" s="3">
        <v>210</v>
      </c>
      <c r="N49" s="3">
        <v>260</v>
      </c>
      <c r="O49" s="3">
        <v>210</v>
      </c>
      <c r="P49" s="3">
        <v>955</v>
      </c>
      <c r="Q49" s="3">
        <v>450</v>
      </c>
    </row>
    <row r="50" spans="1:17" x14ac:dyDescent="0.25">
      <c r="A50" s="2">
        <v>48</v>
      </c>
      <c r="B50" s="43" t="s">
        <v>63</v>
      </c>
      <c r="C50" s="34">
        <f t="shared" si="4"/>
        <v>942</v>
      </c>
      <c r="D50" s="29">
        <v>120</v>
      </c>
      <c r="E50" s="29">
        <v>230</v>
      </c>
      <c r="F50" s="29">
        <v>390</v>
      </c>
      <c r="G50" s="29">
        <v>142</v>
      </c>
      <c r="H50" s="29">
        <v>60</v>
      </c>
      <c r="J50" s="27">
        <v>7</v>
      </c>
      <c r="K50" s="43" t="s">
        <v>263</v>
      </c>
      <c r="L50" s="40">
        <f t="shared" si="7"/>
        <v>1846</v>
      </c>
      <c r="M50" s="3">
        <v>170</v>
      </c>
      <c r="N50" s="3">
        <v>420</v>
      </c>
      <c r="O50" s="3">
        <v>627</v>
      </c>
      <c r="P50" s="3">
        <v>524</v>
      </c>
      <c r="Q50" s="3">
        <v>105</v>
      </c>
    </row>
    <row r="51" spans="1:17" x14ac:dyDescent="0.25">
      <c r="A51" s="2">
        <v>49</v>
      </c>
      <c r="B51" s="43" t="s">
        <v>54</v>
      </c>
      <c r="C51" s="34">
        <f t="shared" si="4"/>
        <v>929</v>
      </c>
      <c r="D51" s="29">
        <v>130</v>
      </c>
      <c r="E51" s="29">
        <v>300</v>
      </c>
      <c r="F51" s="29">
        <v>260</v>
      </c>
      <c r="G51" s="29">
        <v>169</v>
      </c>
      <c r="H51" s="29">
        <v>70</v>
      </c>
      <c r="J51" s="27">
        <v>8</v>
      </c>
      <c r="K51" s="43" t="s">
        <v>143</v>
      </c>
      <c r="L51" s="40">
        <f t="shared" si="7"/>
        <v>1778.4</v>
      </c>
      <c r="M51" s="3">
        <v>160</v>
      </c>
      <c r="N51" s="3">
        <v>410</v>
      </c>
      <c r="O51" s="3">
        <v>697.4</v>
      </c>
      <c r="P51" s="3">
        <v>506</v>
      </c>
      <c r="Q51" s="3">
        <v>5</v>
      </c>
    </row>
    <row r="52" spans="1:17" x14ac:dyDescent="0.25">
      <c r="A52" s="2">
        <v>50</v>
      </c>
      <c r="B52" s="43" t="s">
        <v>62</v>
      </c>
      <c r="C52" s="34">
        <f t="shared" si="4"/>
        <v>918</v>
      </c>
      <c r="D52" s="29">
        <v>105</v>
      </c>
      <c r="E52" s="29">
        <v>330</v>
      </c>
      <c r="F52" s="29">
        <v>262</v>
      </c>
      <c r="G52" s="29">
        <v>201</v>
      </c>
      <c r="H52" s="29">
        <v>20</v>
      </c>
      <c r="J52" s="27">
        <v>9</v>
      </c>
      <c r="K52" s="43" t="s">
        <v>152</v>
      </c>
      <c r="L52" s="40">
        <f t="shared" si="7"/>
        <v>1566</v>
      </c>
      <c r="M52" s="3">
        <v>120</v>
      </c>
      <c r="N52" s="3">
        <v>460</v>
      </c>
      <c r="O52" s="3">
        <v>430</v>
      </c>
      <c r="P52" s="3">
        <v>466</v>
      </c>
      <c r="Q52" s="3">
        <v>90</v>
      </c>
    </row>
    <row r="53" spans="1:17" x14ac:dyDescent="0.25">
      <c r="A53" s="2">
        <v>51</v>
      </c>
      <c r="B53" s="43" t="s">
        <v>351</v>
      </c>
      <c r="C53" s="34">
        <f t="shared" si="4"/>
        <v>860</v>
      </c>
      <c r="D53" s="29">
        <v>60</v>
      </c>
      <c r="E53" s="29">
        <v>330</v>
      </c>
      <c r="F53" s="29">
        <v>340</v>
      </c>
      <c r="G53" s="29">
        <v>110</v>
      </c>
      <c r="H53" s="29">
        <v>20</v>
      </c>
      <c r="J53" s="27">
        <v>10</v>
      </c>
      <c r="K53" s="43" t="s">
        <v>150</v>
      </c>
      <c r="L53" s="40">
        <f t="shared" si="7"/>
        <v>1554</v>
      </c>
      <c r="M53" s="3">
        <v>240</v>
      </c>
      <c r="N53" s="3">
        <v>240</v>
      </c>
      <c r="O53" s="3">
        <v>373</v>
      </c>
      <c r="P53" s="3">
        <v>251</v>
      </c>
      <c r="Q53" s="3">
        <v>450</v>
      </c>
    </row>
    <row r="54" spans="1:17" x14ac:dyDescent="0.25">
      <c r="A54" s="2">
        <v>52</v>
      </c>
      <c r="B54" s="43" t="s">
        <v>137</v>
      </c>
      <c r="C54" s="34">
        <f t="shared" si="4"/>
        <v>843</v>
      </c>
      <c r="D54" s="29">
        <v>5</v>
      </c>
      <c r="E54" s="29">
        <v>390</v>
      </c>
      <c r="F54" s="29">
        <v>240</v>
      </c>
      <c r="G54" s="29">
        <v>48</v>
      </c>
      <c r="H54" s="29">
        <v>160</v>
      </c>
      <c r="J54" s="27">
        <v>11</v>
      </c>
      <c r="K54" s="43" t="s">
        <v>142</v>
      </c>
      <c r="L54" s="40">
        <f t="shared" si="7"/>
        <v>1490</v>
      </c>
      <c r="M54" s="3">
        <v>110</v>
      </c>
      <c r="N54" s="3">
        <v>370</v>
      </c>
      <c r="O54" s="3">
        <v>526</v>
      </c>
      <c r="P54" s="3">
        <v>324</v>
      </c>
      <c r="Q54" s="3">
        <v>160</v>
      </c>
    </row>
    <row r="55" spans="1:17" x14ac:dyDescent="0.25">
      <c r="A55" s="2">
        <v>53</v>
      </c>
      <c r="B55" s="43" t="s">
        <v>57</v>
      </c>
      <c r="C55" s="34">
        <f t="shared" si="4"/>
        <v>839</v>
      </c>
      <c r="D55" s="29">
        <v>90</v>
      </c>
      <c r="E55" s="29">
        <v>310</v>
      </c>
      <c r="F55" s="29">
        <v>170</v>
      </c>
      <c r="G55" s="29">
        <v>34</v>
      </c>
      <c r="H55" s="29">
        <v>235</v>
      </c>
      <c r="J55" s="27">
        <v>12</v>
      </c>
      <c r="K55" s="43" t="s">
        <v>151</v>
      </c>
      <c r="L55" s="40">
        <f t="shared" si="7"/>
        <v>1446</v>
      </c>
      <c r="M55" s="3">
        <v>10</v>
      </c>
      <c r="N55" s="3">
        <v>310</v>
      </c>
      <c r="O55" s="3">
        <v>936</v>
      </c>
      <c r="P55" s="3">
        <v>160</v>
      </c>
      <c r="Q55" s="3">
        <v>30</v>
      </c>
    </row>
    <row r="56" spans="1:17" x14ac:dyDescent="0.25">
      <c r="A56" s="2">
        <v>54</v>
      </c>
      <c r="B56" s="43" t="s">
        <v>124</v>
      </c>
      <c r="C56" s="34">
        <f t="shared" si="4"/>
        <v>839</v>
      </c>
      <c r="D56" s="29">
        <v>110</v>
      </c>
      <c r="E56" s="29">
        <v>360</v>
      </c>
      <c r="F56" s="29">
        <v>150</v>
      </c>
      <c r="G56" s="29">
        <v>189</v>
      </c>
      <c r="H56" s="29">
        <v>30</v>
      </c>
      <c r="J56" s="27">
        <v>13</v>
      </c>
      <c r="K56" s="43" t="s">
        <v>149</v>
      </c>
      <c r="L56" s="40">
        <f t="shared" si="7"/>
        <v>606</v>
      </c>
      <c r="M56" s="1">
        <v>50</v>
      </c>
      <c r="N56" s="1">
        <v>270</v>
      </c>
      <c r="O56" s="1">
        <v>100</v>
      </c>
      <c r="P56" s="1">
        <v>116</v>
      </c>
      <c r="Q56" s="1">
        <v>70</v>
      </c>
    </row>
    <row r="57" spans="1:17" x14ac:dyDescent="0.25">
      <c r="A57" s="2">
        <v>55</v>
      </c>
      <c r="B57" s="43" t="s">
        <v>64</v>
      </c>
      <c r="C57" s="34">
        <f t="shared" si="4"/>
        <v>838</v>
      </c>
      <c r="D57" s="29">
        <v>10</v>
      </c>
      <c r="E57" s="29">
        <v>330</v>
      </c>
      <c r="F57" s="29">
        <v>310</v>
      </c>
      <c r="G57" s="29">
        <v>128</v>
      </c>
      <c r="H57" s="29">
        <v>60</v>
      </c>
      <c r="K57" s="11" t="s">
        <v>247</v>
      </c>
      <c r="L57" s="13">
        <f>AVERAGE(L44,L46:L56)</f>
        <v>2160.2000000000003</v>
      </c>
    </row>
    <row r="58" spans="1:17" x14ac:dyDescent="0.25">
      <c r="A58" s="2">
        <v>56</v>
      </c>
      <c r="B58" s="43" t="s">
        <v>178</v>
      </c>
      <c r="C58" s="34">
        <f t="shared" si="4"/>
        <v>833</v>
      </c>
      <c r="D58" s="29">
        <v>10</v>
      </c>
      <c r="E58" s="29">
        <v>280</v>
      </c>
      <c r="F58" s="29">
        <v>160</v>
      </c>
      <c r="G58" s="29">
        <v>93</v>
      </c>
      <c r="H58" s="29">
        <v>290</v>
      </c>
      <c r="K58" s="11" t="s">
        <v>229</v>
      </c>
      <c r="L58" s="39">
        <f>(L45+L57)/2</f>
        <v>3141.1000000000004</v>
      </c>
    </row>
    <row r="59" spans="1:17" x14ac:dyDescent="0.25">
      <c r="A59" s="2">
        <v>57</v>
      </c>
      <c r="B59" s="43" t="s">
        <v>133</v>
      </c>
      <c r="C59" s="34">
        <f t="shared" si="4"/>
        <v>775</v>
      </c>
      <c r="D59" s="29">
        <v>110</v>
      </c>
      <c r="E59" s="29">
        <v>180</v>
      </c>
      <c r="F59" s="29">
        <v>250</v>
      </c>
      <c r="G59" s="29">
        <v>120</v>
      </c>
      <c r="H59" s="29">
        <v>115</v>
      </c>
      <c r="K59" s="11" t="s">
        <v>230</v>
      </c>
      <c r="L59" s="13">
        <f>L57+L58</f>
        <v>5301.3000000000011</v>
      </c>
    </row>
    <row r="60" spans="1:17" x14ac:dyDescent="0.25">
      <c r="A60" s="2">
        <v>58</v>
      </c>
      <c r="B60" s="43" t="s">
        <v>65</v>
      </c>
      <c r="C60" s="34">
        <f t="shared" si="4"/>
        <v>719</v>
      </c>
      <c r="D60" s="29">
        <v>10</v>
      </c>
      <c r="E60" s="29">
        <v>210</v>
      </c>
      <c r="F60" s="29">
        <v>280</v>
      </c>
      <c r="G60" s="29">
        <v>75</v>
      </c>
      <c r="H60" s="29">
        <v>144</v>
      </c>
    </row>
    <row r="61" spans="1:17" x14ac:dyDescent="0.25">
      <c r="A61" s="2">
        <v>59</v>
      </c>
      <c r="B61" s="43" t="s">
        <v>356</v>
      </c>
      <c r="C61" s="34">
        <f t="shared" si="4"/>
        <v>689</v>
      </c>
      <c r="D61" s="29">
        <v>5</v>
      </c>
      <c r="E61" s="29">
        <v>250</v>
      </c>
      <c r="F61" s="29">
        <v>270</v>
      </c>
      <c r="G61" s="29">
        <v>84</v>
      </c>
      <c r="H61" s="29">
        <v>80</v>
      </c>
      <c r="K61" s="71" t="s">
        <v>380</v>
      </c>
      <c r="L61" s="21" t="s">
        <v>249</v>
      </c>
    </row>
    <row r="62" spans="1:17" x14ac:dyDescent="0.25">
      <c r="A62" s="2">
        <v>60</v>
      </c>
      <c r="B62" s="43" t="s">
        <v>129</v>
      </c>
      <c r="C62" s="34">
        <f t="shared" si="4"/>
        <v>689</v>
      </c>
      <c r="D62" s="29">
        <v>100</v>
      </c>
      <c r="E62" s="29">
        <v>220</v>
      </c>
      <c r="F62" s="29">
        <v>260</v>
      </c>
      <c r="G62" s="29">
        <v>69</v>
      </c>
      <c r="H62" s="29">
        <v>40</v>
      </c>
      <c r="J62" s="1">
        <v>1</v>
      </c>
      <c r="K62" s="40" t="s">
        <v>59</v>
      </c>
      <c r="L62" s="40">
        <f t="shared" ref="L62" si="8">SUM(M62:Q62)</f>
        <v>1762</v>
      </c>
      <c r="M62" s="11">
        <v>400</v>
      </c>
      <c r="N62" s="11">
        <v>495</v>
      </c>
      <c r="O62" s="11">
        <v>330</v>
      </c>
      <c r="P62" s="11">
        <v>467</v>
      </c>
      <c r="Q62" s="11">
        <v>70</v>
      </c>
    </row>
    <row r="63" spans="1:17" x14ac:dyDescent="0.25">
      <c r="A63" s="2">
        <v>61</v>
      </c>
      <c r="B63" s="43" t="s">
        <v>130</v>
      </c>
      <c r="C63" s="34">
        <f t="shared" si="4"/>
        <v>636</v>
      </c>
      <c r="D63" s="29">
        <v>100</v>
      </c>
      <c r="E63" s="29">
        <v>390</v>
      </c>
      <c r="F63" s="29">
        <v>110</v>
      </c>
      <c r="G63" s="29">
        <v>6</v>
      </c>
      <c r="H63" s="29">
        <v>30</v>
      </c>
      <c r="J63" s="1">
        <v>2</v>
      </c>
      <c r="K63" s="43" t="s">
        <v>60</v>
      </c>
      <c r="L63" s="40">
        <f t="shared" ref="L63:L70" si="9">SUM(M63:Q63)</f>
        <v>1569</v>
      </c>
      <c r="M63" s="1">
        <v>80</v>
      </c>
      <c r="N63" s="1">
        <v>330</v>
      </c>
      <c r="O63" s="1">
        <v>830</v>
      </c>
      <c r="P63" s="1">
        <v>159</v>
      </c>
      <c r="Q63" s="1">
        <v>170</v>
      </c>
    </row>
    <row r="64" spans="1:17" x14ac:dyDescent="0.25">
      <c r="A64" s="2">
        <v>62</v>
      </c>
      <c r="B64" s="43" t="s">
        <v>136</v>
      </c>
      <c r="C64" s="34">
        <f t="shared" si="4"/>
        <v>622</v>
      </c>
      <c r="D64" s="29">
        <v>65</v>
      </c>
      <c r="E64" s="29">
        <v>260</v>
      </c>
      <c r="F64" s="29">
        <v>140</v>
      </c>
      <c r="G64" s="29">
        <v>127</v>
      </c>
      <c r="H64" s="29">
        <v>30</v>
      </c>
      <c r="J64" s="11">
        <v>3</v>
      </c>
      <c r="K64" s="43" t="s">
        <v>61</v>
      </c>
      <c r="L64" s="40">
        <f t="shared" si="9"/>
        <v>1086</v>
      </c>
      <c r="M64" s="1">
        <v>100</v>
      </c>
      <c r="N64" s="1">
        <v>330</v>
      </c>
      <c r="O64" s="1">
        <v>453</v>
      </c>
      <c r="P64" s="1">
        <v>183</v>
      </c>
      <c r="Q64" s="1">
        <v>20</v>
      </c>
    </row>
    <row r="65" spans="1:17" x14ac:dyDescent="0.25">
      <c r="A65" s="2">
        <v>63</v>
      </c>
      <c r="B65" s="43" t="s">
        <v>149</v>
      </c>
      <c r="C65" s="34">
        <f t="shared" si="4"/>
        <v>606</v>
      </c>
      <c r="D65" s="29">
        <v>50</v>
      </c>
      <c r="E65" s="29">
        <v>270</v>
      </c>
      <c r="F65" s="29">
        <v>100</v>
      </c>
      <c r="G65" s="29">
        <v>116</v>
      </c>
      <c r="H65" s="29">
        <v>70</v>
      </c>
      <c r="J65" s="1">
        <v>4</v>
      </c>
      <c r="K65" s="43" t="s">
        <v>63</v>
      </c>
      <c r="L65" s="40">
        <f t="shared" si="9"/>
        <v>942</v>
      </c>
      <c r="M65" s="1">
        <v>120</v>
      </c>
      <c r="N65" s="1">
        <v>230</v>
      </c>
      <c r="O65" s="1">
        <v>390</v>
      </c>
      <c r="P65" s="1">
        <v>142</v>
      </c>
      <c r="Q65" s="1">
        <v>60</v>
      </c>
    </row>
    <row r="66" spans="1:17" x14ac:dyDescent="0.25">
      <c r="A66" s="2">
        <v>64</v>
      </c>
      <c r="B66" s="43" t="s">
        <v>66</v>
      </c>
      <c r="C66" s="34">
        <f t="shared" si="4"/>
        <v>603</v>
      </c>
      <c r="D66" s="29">
        <v>25</v>
      </c>
      <c r="E66" s="29">
        <v>170</v>
      </c>
      <c r="F66" s="29">
        <v>340</v>
      </c>
      <c r="G66" s="29">
        <v>43</v>
      </c>
      <c r="H66" s="29">
        <v>25</v>
      </c>
      <c r="J66" s="1">
        <v>5</v>
      </c>
      <c r="K66" s="43" t="s">
        <v>62</v>
      </c>
      <c r="L66" s="40">
        <f t="shared" si="9"/>
        <v>918</v>
      </c>
      <c r="M66" s="1">
        <v>105</v>
      </c>
      <c r="N66" s="1">
        <v>330</v>
      </c>
      <c r="O66" s="1">
        <v>262</v>
      </c>
      <c r="P66" s="1">
        <v>201</v>
      </c>
      <c r="Q66" s="1">
        <v>20</v>
      </c>
    </row>
    <row r="67" spans="1:17" x14ac:dyDescent="0.25">
      <c r="A67" s="2">
        <v>65</v>
      </c>
      <c r="B67" s="43" t="s">
        <v>264</v>
      </c>
      <c r="C67" s="34">
        <f t="shared" ref="C67:C77" si="10">D67+E67+F67+G67+H67</f>
        <v>591</v>
      </c>
      <c r="D67" s="29">
        <v>180</v>
      </c>
      <c r="E67" s="29">
        <v>210</v>
      </c>
      <c r="F67" s="29">
        <v>150</v>
      </c>
      <c r="G67" s="29">
        <v>46</v>
      </c>
      <c r="H67" s="29">
        <v>5</v>
      </c>
      <c r="J67" s="1">
        <v>6</v>
      </c>
      <c r="K67" s="43" t="s">
        <v>64</v>
      </c>
      <c r="L67" s="40">
        <f t="shared" si="9"/>
        <v>838</v>
      </c>
      <c r="M67" s="1">
        <v>10</v>
      </c>
      <c r="N67" s="1">
        <v>330</v>
      </c>
      <c r="O67" s="1">
        <v>310</v>
      </c>
      <c r="P67" s="1">
        <v>128</v>
      </c>
      <c r="Q67" s="1">
        <v>60</v>
      </c>
    </row>
    <row r="68" spans="1:17" x14ac:dyDescent="0.25">
      <c r="A68" s="2">
        <v>66</v>
      </c>
      <c r="B68" s="43" t="s">
        <v>239</v>
      </c>
      <c r="C68" s="28">
        <f t="shared" si="10"/>
        <v>588</v>
      </c>
      <c r="D68" s="29">
        <v>5</v>
      </c>
      <c r="E68" s="29">
        <v>270</v>
      </c>
      <c r="F68" s="29">
        <v>133</v>
      </c>
      <c r="G68" s="29">
        <v>140</v>
      </c>
      <c r="H68" s="29">
        <v>40</v>
      </c>
      <c r="J68" s="1">
        <v>7</v>
      </c>
      <c r="K68" s="43" t="s">
        <v>65</v>
      </c>
      <c r="L68" s="40">
        <f t="shared" si="9"/>
        <v>719</v>
      </c>
      <c r="M68" s="1">
        <v>10</v>
      </c>
      <c r="N68" s="1">
        <v>210</v>
      </c>
      <c r="O68" s="1">
        <v>280</v>
      </c>
      <c r="P68" s="1">
        <v>75</v>
      </c>
      <c r="Q68" s="1">
        <v>144</v>
      </c>
    </row>
    <row r="69" spans="1:17" x14ac:dyDescent="0.25">
      <c r="A69" s="2">
        <v>67</v>
      </c>
      <c r="B69" s="43" t="s">
        <v>314</v>
      </c>
      <c r="C69" s="28">
        <f t="shared" si="10"/>
        <v>563</v>
      </c>
      <c r="D69" s="29">
        <v>10</v>
      </c>
      <c r="E69" s="29">
        <v>313</v>
      </c>
      <c r="F69" s="29">
        <v>150</v>
      </c>
      <c r="G69" s="29">
        <v>33</v>
      </c>
      <c r="H69" s="29">
        <v>57</v>
      </c>
      <c r="J69" s="1">
        <v>8</v>
      </c>
      <c r="K69" s="43" t="s">
        <v>66</v>
      </c>
      <c r="L69" s="40">
        <f t="shared" si="9"/>
        <v>603</v>
      </c>
      <c r="M69" s="1">
        <v>25</v>
      </c>
      <c r="N69" s="1">
        <v>170</v>
      </c>
      <c r="O69" s="1">
        <v>340</v>
      </c>
      <c r="P69" s="1">
        <v>43</v>
      </c>
      <c r="Q69" s="1">
        <v>25</v>
      </c>
    </row>
    <row r="70" spans="1:17" ht="15.75" thickBot="1" x14ac:dyDescent="0.3">
      <c r="A70" s="2">
        <v>68</v>
      </c>
      <c r="B70" s="43" t="s">
        <v>55</v>
      </c>
      <c r="C70" s="28">
        <f t="shared" si="10"/>
        <v>556</v>
      </c>
      <c r="D70" s="29">
        <v>100</v>
      </c>
      <c r="E70" s="29">
        <v>220</v>
      </c>
      <c r="F70" s="29">
        <v>130</v>
      </c>
      <c r="G70" s="29">
        <v>86</v>
      </c>
      <c r="H70" s="29">
        <v>20</v>
      </c>
      <c r="J70" s="1">
        <v>9</v>
      </c>
      <c r="K70" s="67" t="s">
        <v>177</v>
      </c>
      <c r="L70" s="40">
        <f t="shared" si="9"/>
        <v>340</v>
      </c>
      <c r="M70" s="1">
        <v>10</v>
      </c>
      <c r="N70" s="1">
        <v>180</v>
      </c>
      <c r="O70" s="1">
        <v>130</v>
      </c>
      <c r="P70" s="1">
        <v>10</v>
      </c>
      <c r="Q70" s="1">
        <v>10</v>
      </c>
    </row>
    <row r="71" spans="1:17" x14ac:dyDescent="0.25">
      <c r="A71" s="2">
        <v>69</v>
      </c>
      <c r="B71" s="43" t="s">
        <v>140</v>
      </c>
      <c r="C71" s="28">
        <f t="shared" si="10"/>
        <v>546</v>
      </c>
      <c r="D71" s="29">
        <v>60</v>
      </c>
      <c r="E71" s="29">
        <v>210</v>
      </c>
      <c r="F71" s="29">
        <v>110</v>
      </c>
      <c r="G71" s="29">
        <v>131</v>
      </c>
      <c r="H71" s="29">
        <v>35</v>
      </c>
      <c r="K71" s="11" t="s">
        <v>247</v>
      </c>
      <c r="L71" s="13">
        <f>AVERAGE(L63:L70)</f>
        <v>876.875</v>
      </c>
    </row>
    <row r="72" spans="1:17" x14ac:dyDescent="0.25">
      <c r="A72" s="2">
        <v>70</v>
      </c>
      <c r="B72" s="43" t="s">
        <v>265</v>
      </c>
      <c r="C72" s="28">
        <f t="shared" si="10"/>
        <v>464</v>
      </c>
      <c r="D72" s="29">
        <v>5</v>
      </c>
      <c r="E72" s="29">
        <v>210</v>
      </c>
      <c r="F72" s="29">
        <v>60</v>
      </c>
      <c r="G72" s="29">
        <v>149</v>
      </c>
      <c r="H72" s="29">
        <v>40</v>
      </c>
      <c r="K72" s="11" t="s">
        <v>229</v>
      </c>
      <c r="L72" s="49">
        <f>(L62+L71)/2</f>
        <v>1319.4375</v>
      </c>
    </row>
    <row r="73" spans="1:17" x14ac:dyDescent="0.25">
      <c r="A73" s="2">
        <v>71</v>
      </c>
      <c r="B73" s="43" t="s">
        <v>304</v>
      </c>
      <c r="C73" s="28">
        <f t="shared" si="10"/>
        <v>417</v>
      </c>
      <c r="D73" s="29">
        <v>5</v>
      </c>
      <c r="E73" s="29">
        <v>130</v>
      </c>
      <c r="F73" s="29">
        <v>60</v>
      </c>
      <c r="G73" s="29">
        <v>62</v>
      </c>
      <c r="H73" s="29">
        <v>160</v>
      </c>
      <c r="K73" s="11" t="s">
        <v>230</v>
      </c>
      <c r="L73" s="13">
        <f>L71+L72</f>
        <v>2196.3125</v>
      </c>
    </row>
    <row r="74" spans="1:17" x14ac:dyDescent="0.25">
      <c r="A74" s="2">
        <v>72</v>
      </c>
      <c r="B74" s="43" t="s">
        <v>255</v>
      </c>
      <c r="C74" s="28">
        <f t="shared" si="10"/>
        <v>372</v>
      </c>
      <c r="D74" s="29">
        <v>100</v>
      </c>
      <c r="E74" s="29">
        <v>100</v>
      </c>
      <c r="F74" s="29">
        <v>40</v>
      </c>
      <c r="G74" s="29">
        <v>132</v>
      </c>
      <c r="H74" s="29">
        <v>0</v>
      </c>
    </row>
    <row r="75" spans="1:17" x14ac:dyDescent="0.25">
      <c r="A75" s="2">
        <v>73</v>
      </c>
      <c r="B75" s="43" t="s">
        <v>177</v>
      </c>
      <c r="C75" s="28">
        <f t="shared" si="10"/>
        <v>340</v>
      </c>
      <c r="D75" s="29">
        <v>10</v>
      </c>
      <c r="E75" s="29">
        <v>180</v>
      </c>
      <c r="F75" s="29">
        <v>130</v>
      </c>
      <c r="G75" s="29">
        <v>10</v>
      </c>
      <c r="H75" s="29">
        <v>10</v>
      </c>
      <c r="K75" s="71" t="s">
        <v>269</v>
      </c>
      <c r="L75" s="21" t="s">
        <v>249</v>
      </c>
    </row>
    <row r="76" spans="1:17" x14ac:dyDescent="0.25">
      <c r="A76" s="2">
        <v>74</v>
      </c>
      <c r="B76" s="43" t="s">
        <v>131</v>
      </c>
      <c r="C76" s="28">
        <f t="shared" si="10"/>
        <v>276</v>
      </c>
      <c r="D76" s="29">
        <v>10</v>
      </c>
      <c r="E76" s="29">
        <v>160</v>
      </c>
      <c r="F76" s="29">
        <v>90</v>
      </c>
      <c r="G76" s="29">
        <v>6</v>
      </c>
      <c r="H76" s="29">
        <v>10</v>
      </c>
      <c r="J76" s="1">
        <v>1</v>
      </c>
      <c r="K76" s="68" t="s">
        <v>191</v>
      </c>
      <c r="L76" s="40">
        <f t="shared" ref="L76:L84" si="11">SUM(M76:Q76)</f>
        <v>1606</v>
      </c>
      <c r="M76" s="1">
        <v>70</v>
      </c>
      <c r="N76" s="1">
        <v>920</v>
      </c>
      <c r="O76" s="1">
        <v>254</v>
      </c>
      <c r="P76" s="1">
        <v>305</v>
      </c>
      <c r="Q76" s="1">
        <v>57</v>
      </c>
    </row>
    <row r="77" spans="1:17" x14ac:dyDescent="0.25">
      <c r="A77" s="2">
        <v>75</v>
      </c>
      <c r="B77" s="43" t="s">
        <v>303</v>
      </c>
      <c r="C77" s="28">
        <f t="shared" si="10"/>
        <v>247</v>
      </c>
      <c r="D77" s="27">
        <v>5</v>
      </c>
      <c r="E77" s="27">
        <v>140</v>
      </c>
      <c r="F77" s="29">
        <v>30</v>
      </c>
      <c r="G77" s="29">
        <v>57</v>
      </c>
      <c r="H77" s="29">
        <v>15</v>
      </c>
      <c r="J77" s="1">
        <v>2</v>
      </c>
      <c r="K77" s="43" t="s">
        <v>117</v>
      </c>
      <c r="L77" s="40">
        <f t="shared" si="11"/>
        <v>1405</v>
      </c>
      <c r="M77" s="1">
        <v>130</v>
      </c>
      <c r="N77" s="1">
        <v>400</v>
      </c>
      <c r="O77" s="1">
        <v>475</v>
      </c>
      <c r="P77" s="1">
        <v>227</v>
      </c>
      <c r="Q77" s="1">
        <v>173</v>
      </c>
    </row>
    <row r="78" spans="1:17" x14ac:dyDescent="0.25">
      <c r="B78" s="82" t="s">
        <v>197</v>
      </c>
      <c r="C78" s="87">
        <f>AVERAGE(C3:C77)</f>
        <v>1490.8880000000001</v>
      </c>
      <c r="J78" s="1">
        <v>3</v>
      </c>
      <c r="K78" s="43" t="s">
        <v>120</v>
      </c>
      <c r="L78" s="40">
        <f t="shared" si="11"/>
        <v>1246</v>
      </c>
      <c r="M78" s="1">
        <v>80</v>
      </c>
      <c r="N78" s="1">
        <v>420</v>
      </c>
      <c r="O78" s="1">
        <v>605</v>
      </c>
      <c r="P78" s="1">
        <v>99</v>
      </c>
      <c r="Q78" s="1">
        <v>42</v>
      </c>
    </row>
    <row r="79" spans="1:17" x14ac:dyDescent="0.25">
      <c r="C79" s="23"/>
      <c r="J79" s="1">
        <v>4</v>
      </c>
      <c r="K79" s="43" t="s">
        <v>119</v>
      </c>
      <c r="L79" s="40">
        <f t="shared" si="11"/>
        <v>1216</v>
      </c>
      <c r="M79" s="1">
        <v>120</v>
      </c>
      <c r="N79" s="1">
        <v>390</v>
      </c>
      <c r="O79" s="1">
        <v>446</v>
      </c>
      <c r="P79" s="1">
        <v>203</v>
      </c>
      <c r="Q79" s="1">
        <v>57</v>
      </c>
    </row>
    <row r="80" spans="1:17" x14ac:dyDescent="0.25">
      <c r="J80" s="1">
        <v>5</v>
      </c>
      <c r="K80" s="43" t="s">
        <v>118</v>
      </c>
      <c r="L80" s="40">
        <f t="shared" si="11"/>
        <v>1154</v>
      </c>
      <c r="M80" s="1">
        <v>70</v>
      </c>
      <c r="N80" s="1">
        <v>565</v>
      </c>
      <c r="O80" s="1">
        <v>365</v>
      </c>
      <c r="P80" s="1">
        <v>122</v>
      </c>
      <c r="Q80" s="1">
        <v>32</v>
      </c>
    </row>
    <row r="81" spans="10:18" x14ac:dyDescent="0.25">
      <c r="J81" s="1">
        <v>6</v>
      </c>
      <c r="K81" s="40" t="s">
        <v>116</v>
      </c>
      <c r="L81" s="40">
        <f t="shared" si="11"/>
        <v>1036</v>
      </c>
      <c r="M81" s="11">
        <v>200</v>
      </c>
      <c r="N81" s="11">
        <v>375</v>
      </c>
      <c r="O81" s="11">
        <v>265</v>
      </c>
      <c r="P81" s="11">
        <v>78</v>
      </c>
      <c r="Q81" s="11">
        <v>118</v>
      </c>
    </row>
    <row r="82" spans="10:18" x14ac:dyDescent="0.25">
      <c r="J82" s="1">
        <v>7</v>
      </c>
      <c r="K82" s="43" t="s">
        <v>314</v>
      </c>
      <c r="L82" s="40">
        <f t="shared" si="11"/>
        <v>563</v>
      </c>
      <c r="M82" s="1">
        <v>10</v>
      </c>
      <c r="N82" s="1">
        <v>313</v>
      </c>
      <c r="O82" s="1">
        <v>150</v>
      </c>
      <c r="P82" s="1">
        <v>33</v>
      </c>
      <c r="Q82" s="1">
        <v>57</v>
      </c>
    </row>
    <row r="83" spans="10:18" x14ac:dyDescent="0.25">
      <c r="J83" s="1">
        <v>8</v>
      </c>
      <c r="K83" s="43" t="s">
        <v>255</v>
      </c>
      <c r="L83" s="40">
        <f t="shared" si="11"/>
        <v>372</v>
      </c>
      <c r="M83" s="1">
        <v>100</v>
      </c>
      <c r="N83" s="1">
        <v>100</v>
      </c>
      <c r="O83" s="1">
        <v>40</v>
      </c>
      <c r="P83" s="1">
        <v>132</v>
      </c>
      <c r="Q83" s="1">
        <v>0</v>
      </c>
    </row>
    <row r="84" spans="10:18" ht="15.75" thickBot="1" x14ac:dyDescent="0.3">
      <c r="J84" s="1">
        <v>9</v>
      </c>
      <c r="K84" s="67" t="s">
        <v>303</v>
      </c>
      <c r="L84" s="40">
        <f t="shared" si="11"/>
        <v>247</v>
      </c>
      <c r="M84" s="1">
        <v>5</v>
      </c>
      <c r="N84" s="1">
        <v>140</v>
      </c>
      <c r="O84" s="1">
        <v>30</v>
      </c>
      <c r="P84" s="1">
        <v>57</v>
      </c>
      <c r="Q84" s="1">
        <v>15</v>
      </c>
    </row>
    <row r="85" spans="10:18" x14ac:dyDescent="0.25">
      <c r="K85" s="11" t="s">
        <v>247</v>
      </c>
      <c r="L85" s="13">
        <f>AVERAGE(L76:L80,L82:L84)</f>
        <v>976.125</v>
      </c>
    </row>
    <row r="86" spans="10:18" x14ac:dyDescent="0.25">
      <c r="K86" s="11" t="s">
        <v>229</v>
      </c>
      <c r="L86" s="49">
        <f>(L81+L85)/2</f>
        <v>1006.0625</v>
      </c>
    </row>
    <row r="87" spans="10:18" x14ac:dyDescent="0.25">
      <c r="K87" s="11" t="s">
        <v>230</v>
      </c>
      <c r="L87" s="13">
        <f>L85+L86</f>
        <v>1982.1875</v>
      </c>
    </row>
    <row r="89" spans="10:18" x14ac:dyDescent="0.25">
      <c r="K89" s="71" t="s">
        <v>270</v>
      </c>
      <c r="L89" s="21" t="s">
        <v>249</v>
      </c>
    </row>
    <row r="90" spans="10:18" x14ac:dyDescent="0.25">
      <c r="J90" s="1">
        <v>1</v>
      </c>
      <c r="K90" s="43" t="s">
        <v>138</v>
      </c>
      <c r="L90" s="43">
        <f t="shared" ref="L90" si="12">SUM(M90:Q90)</f>
        <v>2085</v>
      </c>
      <c r="M90" s="1">
        <v>170</v>
      </c>
      <c r="N90" s="1">
        <v>610</v>
      </c>
      <c r="O90" s="1">
        <v>760</v>
      </c>
      <c r="P90" s="1">
        <v>325</v>
      </c>
      <c r="Q90" s="1">
        <v>220</v>
      </c>
    </row>
    <row r="91" spans="10:18" x14ac:dyDescent="0.25">
      <c r="J91" s="1">
        <v>4</v>
      </c>
      <c r="K91" s="43" t="s">
        <v>357</v>
      </c>
      <c r="L91" s="43">
        <f t="shared" ref="L91:L96" si="13">SUM(M91:Q91)</f>
        <v>2003</v>
      </c>
      <c r="M91" s="1">
        <v>110</v>
      </c>
      <c r="N91" s="1">
        <v>486</v>
      </c>
      <c r="O91" s="1">
        <v>803</v>
      </c>
      <c r="P91" s="1">
        <v>514</v>
      </c>
      <c r="Q91" s="1">
        <v>90</v>
      </c>
    </row>
    <row r="92" spans="10:18" x14ac:dyDescent="0.25">
      <c r="J92" s="1">
        <v>2</v>
      </c>
      <c r="K92" s="40" t="s">
        <v>139</v>
      </c>
      <c r="L92" s="40">
        <f t="shared" si="13"/>
        <v>1762</v>
      </c>
      <c r="M92" s="11">
        <v>230</v>
      </c>
      <c r="N92" s="11">
        <v>520</v>
      </c>
      <c r="O92" s="11">
        <v>590</v>
      </c>
      <c r="P92" s="11">
        <v>257</v>
      </c>
      <c r="Q92" s="11">
        <v>165</v>
      </c>
    </row>
    <row r="93" spans="10:18" x14ac:dyDescent="0.25">
      <c r="J93" s="1">
        <v>3</v>
      </c>
      <c r="K93" s="43" t="s">
        <v>137</v>
      </c>
      <c r="L93" s="43">
        <f t="shared" si="13"/>
        <v>843</v>
      </c>
      <c r="M93" s="1">
        <v>5</v>
      </c>
      <c r="N93" s="1">
        <v>390</v>
      </c>
      <c r="O93" s="1">
        <v>240</v>
      </c>
      <c r="P93" s="1">
        <v>48</v>
      </c>
      <c r="Q93" s="1">
        <v>160</v>
      </c>
    </row>
    <row r="94" spans="10:18" x14ac:dyDescent="0.25">
      <c r="J94" s="1">
        <v>5</v>
      </c>
      <c r="K94" s="43" t="s">
        <v>356</v>
      </c>
      <c r="L94" s="43">
        <f t="shared" si="13"/>
        <v>689</v>
      </c>
      <c r="M94" s="1">
        <v>5</v>
      </c>
      <c r="N94" s="1">
        <v>250</v>
      </c>
      <c r="O94" s="1">
        <v>270</v>
      </c>
      <c r="P94" s="1">
        <v>84</v>
      </c>
      <c r="Q94" s="1">
        <v>80</v>
      </c>
    </row>
    <row r="95" spans="10:18" x14ac:dyDescent="0.25">
      <c r="J95" s="1">
        <v>6</v>
      </c>
      <c r="K95" s="43" t="s">
        <v>264</v>
      </c>
      <c r="L95" s="43">
        <f t="shared" si="13"/>
        <v>591</v>
      </c>
      <c r="M95" s="1">
        <v>180</v>
      </c>
      <c r="N95" s="1">
        <v>210</v>
      </c>
      <c r="O95" s="1">
        <v>150</v>
      </c>
      <c r="P95" s="1">
        <v>46</v>
      </c>
      <c r="Q95" s="1">
        <v>5</v>
      </c>
    </row>
    <row r="96" spans="10:18" x14ac:dyDescent="0.25">
      <c r="J96" s="1">
        <v>7</v>
      </c>
      <c r="K96" s="43" t="s">
        <v>140</v>
      </c>
      <c r="L96" s="43">
        <f t="shared" si="13"/>
        <v>546</v>
      </c>
      <c r="M96" s="1">
        <v>60</v>
      </c>
      <c r="N96" s="1">
        <v>210</v>
      </c>
      <c r="O96" s="1">
        <v>110</v>
      </c>
      <c r="P96" s="1">
        <v>131</v>
      </c>
      <c r="Q96" s="1">
        <v>35</v>
      </c>
      <c r="R96" s="52"/>
    </row>
    <row r="97" spans="10:17" x14ac:dyDescent="0.25">
      <c r="K97" s="11" t="s">
        <v>247</v>
      </c>
      <c r="L97" s="13">
        <f>AVERAGE(L90:L91,L93:L96)</f>
        <v>1126.1666666666667</v>
      </c>
    </row>
    <row r="98" spans="10:17" x14ac:dyDescent="0.25">
      <c r="K98" s="11" t="s">
        <v>229</v>
      </c>
      <c r="L98" s="49">
        <f>(L92+L97)/2</f>
        <v>1444.0833333333335</v>
      </c>
    </row>
    <row r="99" spans="10:17" x14ac:dyDescent="0.25">
      <c r="K99" s="11" t="s">
        <v>230</v>
      </c>
      <c r="L99" s="11">
        <f>L97+L98</f>
        <v>2570.25</v>
      </c>
    </row>
    <row r="101" spans="10:17" x14ac:dyDescent="0.25">
      <c r="K101" s="71" t="s">
        <v>315</v>
      </c>
      <c r="L101" s="21" t="s">
        <v>249</v>
      </c>
    </row>
    <row r="102" spans="10:17" x14ac:dyDescent="0.25">
      <c r="J102" s="1">
        <v>1</v>
      </c>
      <c r="K102" s="68" t="s">
        <v>51</v>
      </c>
      <c r="L102" s="40">
        <f t="shared" ref="L102:L108" si="14">SUM(M102:Q102)</f>
        <v>2086</v>
      </c>
      <c r="M102" s="1">
        <v>110</v>
      </c>
      <c r="N102" s="1">
        <v>570</v>
      </c>
      <c r="O102" s="1">
        <v>440</v>
      </c>
      <c r="P102" s="1">
        <v>871</v>
      </c>
      <c r="Q102" s="1">
        <v>95</v>
      </c>
    </row>
    <row r="103" spans="10:17" x14ac:dyDescent="0.25">
      <c r="J103" s="1">
        <v>2</v>
      </c>
      <c r="K103" s="40" t="s">
        <v>50</v>
      </c>
      <c r="L103" s="40">
        <f t="shared" si="14"/>
        <v>1677.2</v>
      </c>
      <c r="M103" s="11">
        <v>190</v>
      </c>
      <c r="N103" s="11">
        <v>340</v>
      </c>
      <c r="O103" s="11">
        <v>273</v>
      </c>
      <c r="P103" s="11">
        <v>814.2</v>
      </c>
      <c r="Q103" s="11">
        <v>60</v>
      </c>
    </row>
    <row r="104" spans="10:17" x14ac:dyDescent="0.25">
      <c r="J104" s="1">
        <v>3</v>
      </c>
      <c r="K104" s="43" t="s">
        <v>238</v>
      </c>
      <c r="L104" s="40">
        <f t="shared" si="14"/>
        <v>1560</v>
      </c>
      <c r="M104" s="1">
        <v>110</v>
      </c>
      <c r="N104" s="1">
        <v>520</v>
      </c>
      <c r="O104" s="1">
        <v>470</v>
      </c>
      <c r="P104" s="1">
        <v>440</v>
      </c>
      <c r="Q104" s="1">
        <v>20</v>
      </c>
    </row>
    <row r="105" spans="10:17" x14ac:dyDescent="0.25">
      <c r="J105" s="1">
        <v>4</v>
      </c>
      <c r="K105" s="43" t="s">
        <v>48</v>
      </c>
      <c r="L105" s="40">
        <f t="shared" si="14"/>
        <v>1520</v>
      </c>
      <c r="M105" s="1">
        <v>190</v>
      </c>
      <c r="N105" s="1">
        <v>420</v>
      </c>
      <c r="O105" s="1">
        <v>160</v>
      </c>
      <c r="P105" s="1">
        <v>325</v>
      </c>
      <c r="Q105" s="1">
        <v>425</v>
      </c>
    </row>
    <row r="106" spans="10:17" x14ac:dyDescent="0.25">
      <c r="J106" s="1">
        <v>5</v>
      </c>
      <c r="K106" s="43" t="s">
        <v>49</v>
      </c>
      <c r="L106" s="40">
        <f t="shared" si="14"/>
        <v>1333</v>
      </c>
      <c r="M106" s="1">
        <v>100</v>
      </c>
      <c r="N106" s="1">
        <v>360</v>
      </c>
      <c r="O106" s="1">
        <v>341</v>
      </c>
      <c r="P106" s="1">
        <v>452</v>
      </c>
      <c r="Q106" s="1">
        <v>80</v>
      </c>
    </row>
    <row r="107" spans="10:17" x14ac:dyDescent="0.25">
      <c r="J107" s="1">
        <v>6</v>
      </c>
      <c r="K107" s="43" t="s">
        <v>239</v>
      </c>
      <c r="L107" s="40">
        <f t="shared" si="14"/>
        <v>588</v>
      </c>
      <c r="M107" s="1">
        <v>5</v>
      </c>
      <c r="N107" s="1">
        <v>270</v>
      </c>
      <c r="O107" s="1">
        <v>133</v>
      </c>
      <c r="P107" s="1">
        <v>140</v>
      </c>
      <c r="Q107" s="1">
        <v>40</v>
      </c>
    </row>
    <row r="108" spans="10:17" ht="15.75" thickBot="1" x14ac:dyDescent="0.3">
      <c r="J108" s="1">
        <v>7</v>
      </c>
      <c r="K108" s="67" t="s">
        <v>265</v>
      </c>
      <c r="L108" s="40">
        <f t="shared" si="14"/>
        <v>464</v>
      </c>
      <c r="M108" s="1">
        <v>5</v>
      </c>
      <c r="N108" s="1">
        <v>210</v>
      </c>
      <c r="O108" s="1">
        <v>60</v>
      </c>
      <c r="P108" s="1">
        <v>149</v>
      </c>
      <c r="Q108" s="1">
        <v>40</v>
      </c>
    </row>
    <row r="109" spans="10:17" x14ac:dyDescent="0.25">
      <c r="K109" s="11" t="s">
        <v>247</v>
      </c>
      <c r="L109" s="13">
        <f>AVERAGE(L102,L104:L108)</f>
        <v>1258.5</v>
      </c>
    </row>
    <row r="110" spans="10:17" x14ac:dyDescent="0.25">
      <c r="K110" s="11" t="s">
        <v>229</v>
      </c>
      <c r="L110" s="49">
        <f>(L103+L109)/2</f>
        <v>1467.85</v>
      </c>
    </row>
    <row r="111" spans="10:17" x14ac:dyDescent="0.25">
      <c r="K111" s="11" t="s">
        <v>230</v>
      </c>
      <c r="L111" s="13">
        <f>L109+L110</f>
        <v>2726.35</v>
      </c>
    </row>
    <row r="114" spans="10:13" x14ac:dyDescent="0.25">
      <c r="K114" s="11" t="s">
        <v>282</v>
      </c>
      <c r="L114" s="13">
        <f>(L115+L44)/2</f>
        <v>2952.95</v>
      </c>
      <c r="M114" t="s">
        <v>289</v>
      </c>
    </row>
    <row r="115" spans="10:13" x14ac:dyDescent="0.25">
      <c r="K115" s="1" t="s">
        <v>283</v>
      </c>
      <c r="L115" s="18">
        <v>1490.9</v>
      </c>
    </row>
    <row r="117" spans="10:13" x14ac:dyDescent="0.25">
      <c r="K117" s="11" t="s">
        <v>284</v>
      </c>
      <c r="L117" s="13">
        <f>L114+L125</f>
        <v>6567.0357142857138</v>
      </c>
    </row>
    <row r="118" spans="10:13" x14ac:dyDescent="0.25">
      <c r="J118" s="1">
        <v>1</v>
      </c>
      <c r="K118" s="1" t="s">
        <v>262</v>
      </c>
      <c r="L118" s="44">
        <v>2739.1</v>
      </c>
    </row>
    <row r="119" spans="10:13" x14ac:dyDescent="0.25">
      <c r="J119" s="1">
        <v>2</v>
      </c>
      <c r="K119" s="1" t="s">
        <v>266</v>
      </c>
      <c r="L119" s="44">
        <v>7783.3</v>
      </c>
    </row>
    <row r="120" spans="10:13" x14ac:dyDescent="0.25">
      <c r="J120" s="1">
        <v>3</v>
      </c>
      <c r="K120" s="1" t="s">
        <v>267</v>
      </c>
      <c r="L120" s="44">
        <v>5301</v>
      </c>
    </row>
    <row r="121" spans="10:13" x14ac:dyDescent="0.25">
      <c r="J121" s="1">
        <v>4</v>
      </c>
      <c r="K121" s="1" t="s">
        <v>268</v>
      </c>
      <c r="L121" s="44">
        <v>2196.3000000000002</v>
      </c>
    </row>
    <row r="122" spans="10:13" x14ac:dyDescent="0.25">
      <c r="J122" s="1">
        <v>5</v>
      </c>
      <c r="K122" s="1" t="s">
        <v>269</v>
      </c>
      <c r="L122" s="44">
        <v>1982.2</v>
      </c>
    </row>
    <row r="123" spans="10:13" x14ac:dyDescent="0.25">
      <c r="J123" s="1">
        <v>6</v>
      </c>
      <c r="K123" s="1" t="s">
        <v>270</v>
      </c>
      <c r="L123" s="44">
        <v>2570.3000000000002</v>
      </c>
    </row>
    <row r="124" spans="10:13" x14ac:dyDescent="0.25">
      <c r="J124" s="1">
        <v>7</v>
      </c>
      <c r="K124" s="1" t="s">
        <v>271</v>
      </c>
      <c r="L124" s="44">
        <v>2726.4</v>
      </c>
    </row>
    <row r="125" spans="10:13" x14ac:dyDescent="0.25">
      <c r="K125" s="11" t="s">
        <v>285</v>
      </c>
      <c r="L125" s="13">
        <f>AVERAGE(L118:L124)</f>
        <v>3614.0857142857144</v>
      </c>
    </row>
  </sheetData>
  <sortState xmlns:xlrd2="http://schemas.microsoft.com/office/spreadsheetml/2017/richdata2" ref="A3:H77">
    <sortCondition descending="1" ref="C3:C77"/>
  </sortState>
  <mergeCells count="1">
    <mergeCell ref="A1:H1"/>
  </mergeCells>
  <pageMargins left="0.7" right="0.7" top="0.75" bottom="0.75" header="0.3" footer="0.3"/>
  <pageSetup paperSize="9" scale="44" fitToHeight="0" orientation="portrait" horizont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2060"/>
    <pageSetUpPr fitToPage="1"/>
  </sheetPr>
  <dimension ref="A1:S71"/>
  <sheetViews>
    <sheetView topLeftCell="A34" zoomScale="120" zoomScaleNormal="120" workbookViewId="0">
      <selection activeCell="I2" sqref="I2"/>
    </sheetView>
  </sheetViews>
  <sheetFormatPr defaultColWidth="8.85546875" defaultRowHeight="15" x14ac:dyDescent="0.25"/>
  <cols>
    <col min="1" max="1" width="5.42578125" customWidth="1"/>
    <col min="2" max="2" width="18.85546875" customWidth="1"/>
    <col min="3" max="3" width="11.140625" customWidth="1"/>
    <col min="4" max="6" width="10.28515625" customWidth="1"/>
    <col min="7" max="8" width="10.42578125" customWidth="1"/>
    <col min="10" max="10" width="5.85546875" customWidth="1"/>
    <col min="11" max="11" width="27.140625" customWidth="1"/>
    <col min="12" max="12" width="11.140625" bestFit="1" customWidth="1"/>
    <col min="13" max="17" width="9" bestFit="1" customWidth="1"/>
  </cols>
  <sheetData>
    <row r="1" spans="1:19" ht="18.75" x14ac:dyDescent="0.25">
      <c r="A1" s="106" t="s">
        <v>313</v>
      </c>
      <c r="B1" s="106"/>
      <c r="C1" s="106"/>
      <c r="D1" s="106"/>
      <c r="E1" s="106"/>
      <c r="F1" s="106"/>
      <c r="G1" s="106"/>
      <c r="H1" s="106"/>
    </row>
    <row r="2" spans="1:19" ht="47.25" x14ac:dyDescent="0.25">
      <c r="A2" s="7"/>
      <c r="B2" s="7" t="s">
        <v>206</v>
      </c>
      <c r="C2" s="8" t="s">
        <v>205</v>
      </c>
      <c r="D2" s="9" t="s">
        <v>207</v>
      </c>
      <c r="E2" s="9" t="s">
        <v>208</v>
      </c>
      <c r="F2" s="9" t="s">
        <v>209</v>
      </c>
      <c r="G2" s="9" t="s">
        <v>210</v>
      </c>
      <c r="H2" s="9" t="s">
        <v>211</v>
      </c>
    </row>
    <row r="3" spans="1:19" x14ac:dyDescent="0.25">
      <c r="A3" s="2">
        <v>1</v>
      </c>
      <c r="B3" s="40" t="s">
        <v>189</v>
      </c>
      <c r="C3" s="12">
        <f t="shared" ref="C3:C36" si="0">D3+E3+F3+G3+H3</f>
        <v>11357</v>
      </c>
      <c r="D3" s="10">
        <v>400</v>
      </c>
      <c r="E3" s="10">
        <v>2914</v>
      </c>
      <c r="F3" s="10">
        <v>3697</v>
      </c>
      <c r="G3" s="10">
        <v>3730</v>
      </c>
      <c r="H3" s="10">
        <v>616</v>
      </c>
      <c r="K3" s="71" t="s">
        <v>381</v>
      </c>
      <c r="L3" s="21" t="s">
        <v>249</v>
      </c>
      <c r="M3" s="20"/>
      <c r="N3" s="20"/>
      <c r="O3" s="20"/>
      <c r="P3" s="20"/>
      <c r="Q3" s="20"/>
    </row>
    <row r="4" spans="1:19" x14ac:dyDescent="0.25">
      <c r="A4" s="2">
        <v>2</v>
      </c>
      <c r="B4" s="46" t="s">
        <v>101</v>
      </c>
      <c r="C4" s="12">
        <f t="shared" si="0"/>
        <v>3396</v>
      </c>
      <c r="D4" s="10">
        <v>175</v>
      </c>
      <c r="E4" s="10">
        <v>1010</v>
      </c>
      <c r="F4" s="10">
        <v>1236</v>
      </c>
      <c r="G4" s="10">
        <v>620</v>
      </c>
      <c r="H4" s="10">
        <v>355</v>
      </c>
      <c r="J4" s="1">
        <v>1</v>
      </c>
      <c r="K4" s="40" t="s">
        <v>121</v>
      </c>
      <c r="L4" s="46">
        <f>SUM(M4:Q4)</f>
        <v>2676</v>
      </c>
      <c r="M4" s="28">
        <v>336</v>
      </c>
      <c r="N4" s="28">
        <v>900</v>
      </c>
      <c r="O4" s="28">
        <v>1000</v>
      </c>
      <c r="P4" s="28">
        <v>290</v>
      </c>
      <c r="Q4" s="28">
        <v>150</v>
      </c>
      <c r="R4" s="30"/>
    </row>
    <row r="5" spans="1:19" x14ac:dyDescent="0.25">
      <c r="A5" s="2">
        <v>3</v>
      </c>
      <c r="B5" s="43" t="s">
        <v>183</v>
      </c>
      <c r="C5" s="12">
        <f t="shared" si="0"/>
        <v>3260</v>
      </c>
      <c r="D5" s="2">
        <v>155</v>
      </c>
      <c r="E5" s="2">
        <v>740</v>
      </c>
      <c r="F5" s="2">
        <v>1307</v>
      </c>
      <c r="G5" s="2">
        <v>596</v>
      </c>
      <c r="H5" s="2">
        <v>462</v>
      </c>
      <c r="J5" s="1">
        <v>2</v>
      </c>
      <c r="K5" s="43" t="s">
        <v>123</v>
      </c>
      <c r="L5" s="47">
        <f>SUM(M5:Q5)</f>
        <v>2415</v>
      </c>
      <c r="M5" s="27">
        <v>100</v>
      </c>
      <c r="N5" s="27">
        <v>650</v>
      </c>
      <c r="O5" s="27">
        <v>1323</v>
      </c>
      <c r="P5" s="27">
        <v>282</v>
      </c>
      <c r="Q5" s="27">
        <v>60</v>
      </c>
    </row>
    <row r="6" spans="1:19" x14ac:dyDescent="0.25">
      <c r="A6" s="2">
        <v>4</v>
      </c>
      <c r="B6" s="43" t="s">
        <v>186</v>
      </c>
      <c r="C6" s="12">
        <f t="shared" si="0"/>
        <v>2976.8</v>
      </c>
      <c r="D6" s="2">
        <v>195</v>
      </c>
      <c r="E6" s="2">
        <v>915</v>
      </c>
      <c r="F6" s="2">
        <v>1217.8</v>
      </c>
      <c r="G6" s="2">
        <v>549</v>
      </c>
      <c r="H6" s="2">
        <v>100</v>
      </c>
      <c r="J6" s="1">
        <v>3</v>
      </c>
      <c r="K6" s="43" t="s">
        <v>122</v>
      </c>
      <c r="L6" s="47">
        <f>SUM(M6:Q6)</f>
        <v>2362</v>
      </c>
      <c r="M6" s="27">
        <v>100</v>
      </c>
      <c r="N6" s="27">
        <v>611</v>
      </c>
      <c r="O6" s="27">
        <v>1390</v>
      </c>
      <c r="P6" s="27">
        <v>181</v>
      </c>
      <c r="Q6" s="27">
        <v>80</v>
      </c>
    </row>
    <row r="7" spans="1:19" x14ac:dyDescent="0.25">
      <c r="A7" s="2">
        <v>5</v>
      </c>
      <c r="B7" s="40" t="s">
        <v>121</v>
      </c>
      <c r="C7" s="12">
        <f t="shared" si="0"/>
        <v>2676</v>
      </c>
      <c r="D7" s="10">
        <v>336</v>
      </c>
      <c r="E7" s="10">
        <v>900</v>
      </c>
      <c r="F7" s="10">
        <v>1000</v>
      </c>
      <c r="G7" s="10">
        <v>290</v>
      </c>
      <c r="H7" s="10">
        <v>150</v>
      </c>
      <c r="K7" s="10" t="s">
        <v>247</v>
      </c>
      <c r="L7" s="35">
        <f>AVERAGE(L5:L6)</f>
        <v>2388.5</v>
      </c>
    </row>
    <row r="8" spans="1:19" x14ac:dyDescent="0.25">
      <c r="A8" s="2">
        <v>6</v>
      </c>
      <c r="B8" s="43" t="s">
        <v>281</v>
      </c>
      <c r="C8" s="12">
        <f t="shared" si="0"/>
        <v>2668</v>
      </c>
      <c r="D8" s="2">
        <v>155</v>
      </c>
      <c r="E8" s="2">
        <v>1190</v>
      </c>
      <c r="F8" s="2">
        <v>890</v>
      </c>
      <c r="G8" s="2">
        <v>283</v>
      </c>
      <c r="H8" s="2">
        <v>150</v>
      </c>
      <c r="K8" s="11" t="s">
        <v>229</v>
      </c>
      <c r="L8" s="49">
        <f>(L4+L7)/2</f>
        <v>2532.25</v>
      </c>
    </row>
    <row r="9" spans="1:19" x14ac:dyDescent="0.25">
      <c r="A9" s="2">
        <v>7</v>
      </c>
      <c r="B9" s="43" t="s">
        <v>185</v>
      </c>
      <c r="C9" s="12">
        <f t="shared" si="0"/>
        <v>2664.5</v>
      </c>
      <c r="D9" s="2">
        <v>110</v>
      </c>
      <c r="E9" s="2">
        <v>576</v>
      </c>
      <c r="F9" s="2">
        <v>1079</v>
      </c>
      <c r="G9" s="2">
        <v>654.5</v>
      </c>
      <c r="H9" s="2">
        <v>245</v>
      </c>
      <c r="K9" s="11" t="s">
        <v>230</v>
      </c>
      <c r="L9" s="28">
        <f>L7+L8</f>
        <v>4920.75</v>
      </c>
      <c r="O9" s="30"/>
      <c r="P9" s="30"/>
      <c r="Q9" s="30"/>
      <c r="R9" s="30"/>
      <c r="S9" s="30"/>
    </row>
    <row r="10" spans="1:19" x14ac:dyDescent="0.25">
      <c r="A10" s="2">
        <v>8</v>
      </c>
      <c r="B10" s="43" t="s">
        <v>184</v>
      </c>
      <c r="C10" s="12">
        <f t="shared" si="0"/>
        <v>2505</v>
      </c>
      <c r="D10" s="2">
        <v>100</v>
      </c>
      <c r="E10" s="2">
        <v>586</v>
      </c>
      <c r="F10" s="2">
        <v>980</v>
      </c>
      <c r="G10" s="2">
        <v>591</v>
      </c>
      <c r="H10" s="2">
        <v>248</v>
      </c>
    </row>
    <row r="11" spans="1:19" x14ac:dyDescent="0.25">
      <c r="A11" s="2">
        <v>9</v>
      </c>
      <c r="B11" s="47" t="s">
        <v>102</v>
      </c>
      <c r="C11" s="12">
        <f t="shared" si="0"/>
        <v>2492</v>
      </c>
      <c r="D11" s="2">
        <v>100</v>
      </c>
      <c r="E11" s="2">
        <v>782</v>
      </c>
      <c r="F11" s="2">
        <v>1140</v>
      </c>
      <c r="G11" s="2">
        <v>300</v>
      </c>
      <c r="H11" s="2">
        <v>170</v>
      </c>
      <c r="K11" s="71" t="s">
        <v>382</v>
      </c>
      <c r="L11" s="21" t="s">
        <v>249</v>
      </c>
    </row>
    <row r="12" spans="1:19" x14ac:dyDescent="0.25">
      <c r="A12" s="2">
        <v>10</v>
      </c>
      <c r="B12" s="43" t="s">
        <v>123</v>
      </c>
      <c r="C12" s="12">
        <f t="shared" si="0"/>
        <v>2415</v>
      </c>
      <c r="D12" s="2">
        <v>100</v>
      </c>
      <c r="E12" s="2">
        <v>650</v>
      </c>
      <c r="F12" s="2">
        <v>1323</v>
      </c>
      <c r="G12" s="2">
        <v>282</v>
      </c>
      <c r="H12" s="2">
        <v>60</v>
      </c>
      <c r="J12" s="1">
        <v>1</v>
      </c>
      <c r="K12" s="43" t="s">
        <v>97</v>
      </c>
      <c r="L12" s="46">
        <f>SUM(M12:Q12)</f>
        <v>2186</v>
      </c>
      <c r="M12" s="27">
        <v>220</v>
      </c>
      <c r="N12" s="27">
        <v>356</v>
      </c>
      <c r="O12" s="27">
        <v>1343</v>
      </c>
      <c r="P12" s="27">
        <v>202</v>
      </c>
      <c r="Q12" s="27">
        <v>65</v>
      </c>
    </row>
    <row r="13" spans="1:19" x14ac:dyDescent="0.25">
      <c r="A13" s="2">
        <v>11</v>
      </c>
      <c r="B13" s="43" t="s">
        <v>122</v>
      </c>
      <c r="C13" s="12">
        <f t="shared" si="0"/>
        <v>2362</v>
      </c>
      <c r="D13" s="2">
        <v>100</v>
      </c>
      <c r="E13" s="2">
        <v>611</v>
      </c>
      <c r="F13" s="2">
        <v>1390</v>
      </c>
      <c r="G13" s="2">
        <v>181</v>
      </c>
      <c r="H13" s="2">
        <v>80</v>
      </c>
      <c r="J13" s="1">
        <v>2</v>
      </c>
      <c r="K13" s="43" t="s">
        <v>354</v>
      </c>
      <c r="L13" s="46">
        <f>SUM(M13:Q13)</f>
        <v>2012</v>
      </c>
      <c r="M13" s="27">
        <v>5</v>
      </c>
      <c r="N13" s="27">
        <v>780</v>
      </c>
      <c r="O13" s="27">
        <v>698</v>
      </c>
      <c r="P13" s="27">
        <v>474</v>
      </c>
      <c r="Q13" s="27">
        <v>55</v>
      </c>
    </row>
    <row r="14" spans="1:19" x14ac:dyDescent="0.25">
      <c r="A14" s="2">
        <v>12</v>
      </c>
      <c r="B14" s="43" t="s">
        <v>97</v>
      </c>
      <c r="C14" s="12">
        <f t="shared" si="0"/>
        <v>2186</v>
      </c>
      <c r="D14" s="2">
        <v>220</v>
      </c>
      <c r="E14" s="2">
        <v>356</v>
      </c>
      <c r="F14" s="2">
        <v>1343</v>
      </c>
      <c r="G14" s="2">
        <v>202</v>
      </c>
      <c r="H14" s="2">
        <v>65</v>
      </c>
      <c r="J14" s="1">
        <v>3</v>
      </c>
      <c r="K14" s="43" t="s">
        <v>217</v>
      </c>
      <c r="L14" s="46">
        <f>SUM(M14:Q14)</f>
        <v>2004</v>
      </c>
      <c r="M14" s="27">
        <v>70</v>
      </c>
      <c r="N14" s="27">
        <v>650</v>
      </c>
      <c r="O14" s="27">
        <v>794</v>
      </c>
      <c r="P14" s="27">
        <v>235</v>
      </c>
      <c r="Q14" s="27">
        <v>255</v>
      </c>
    </row>
    <row r="15" spans="1:19" x14ac:dyDescent="0.25">
      <c r="A15" s="2">
        <v>13</v>
      </c>
      <c r="B15" s="43" t="s">
        <v>24</v>
      </c>
      <c r="C15" s="12">
        <f t="shared" si="0"/>
        <v>2077</v>
      </c>
      <c r="D15" s="2">
        <v>70</v>
      </c>
      <c r="E15" s="2">
        <v>497</v>
      </c>
      <c r="F15" s="2">
        <v>1247</v>
      </c>
      <c r="G15" s="2">
        <v>138</v>
      </c>
      <c r="H15" s="2">
        <v>125</v>
      </c>
      <c r="J15" s="1">
        <v>4</v>
      </c>
      <c r="K15" s="40" t="s">
        <v>386</v>
      </c>
      <c r="L15" s="46">
        <f>SUM(M15:Q15)</f>
        <v>957</v>
      </c>
      <c r="M15" s="28">
        <v>260</v>
      </c>
      <c r="N15" s="28">
        <v>100</v>
      </c>
      <c r="O15" s="28">
        <v>380</v>
      </c>
      <c r="P15" s="28">
        <v>217</v>
      </c>
      <c r="Q15" s="28">
        <v>0</v>
      </c>
      <c r="R15" s="30"/>
    </row>
    <row r="16" spans="1:19" x14ac:dyDescent="0.25">
      <c r="A16" s="2">
        <v>14</v>
      </c>
      <c r="B16" s="43" t="s">
        <v>354</v>
      </c>
      <c r="C16" s="12">
        <f t="shared" si="0"/>
        <v>2012</v>
      </c>
      <c r="D16" s="2">
        <v>5</v>
      </c>
      <c r="E16" s="2">
        <v>780</v>
      </c>
      <c r="F16" s="2">
        <v>698</v>
      </c>
      <c r="G16" s="2">
        <v>474</v>
      </c>
      <c r="H16" s="2">
        <v>55</v>
      </c>
      <c r="J16" s="1">
        <v>5</v>
      </c>
      <c r="K16" s="43" t="s">
        <v>355</v>
      </c>
      <c r="L16" s="46">
        <f>SUM(M16:Q16)</f>
        <v>728</v>
      </c>
      <c r="M16" s="27">
        <v>60</v>
      </c>
      <c r="N16" s="27">
        <v>310</v>
      </c>
      <c r="O16" s="27">
        <v>220</v>
      </c>
      <c r="P16" s="27">
        <v>73</v>
      </c>
      <c r="Q16" s="27">
        <v>65</v>
      </c>
    </row>
    <row r="17" spans="1:17" x14ac:dyDescent="0.25">
      <c r="A17" s="2">
        <v>15</v>
      </c>
      <c r="B17" s="43" t="s">
        <v>217</v>
      </c>
      <c r="C17" s="12">
        <f t="shared" si="0"/>
        <v>2004</v>
      </c>
      <c r="D17" s="2">
        <v>70</v>
      </c>
      <c r="E17" s="2">
        <v>650</v>
      </c>
      <c r="F17" s="2">
        <v>794</v>
      </c>
      <c r="G17" s="2">
        <v>235</v>
      </c>
      <c r="H17" s="2">
        <v>255</v>
      </c>
      <c r="K17" s="10" t="s">
        <v>247</v>
      </c>
      <c r="L17" s="35">
        <f>AVERAGE(L12:L14,L16)</f>
        <v>1732.5</v>
      </c>
    </row>
    <row r="18" spans="1:17" x14ac:dyDescent="0.25">
      <c r="A18" s="2">
        <v>16</v>
      </c>
      <c r="B18" s="43" t="s">
        <v>311</v>
      </c>
      <c r="C18" s="12">
        <f t="shared" si="0"/>
        <v>1844</v>
      </c>
      <c r="D18" s="2">
        <v>95</v>
      </c>
      <c r="E18" s="2">
        <v>600</v>
      </c>
      <c r="F18" s="2">
        <v>950</v>
      </c>
      <c r="G18" s="2">
        <v>159</v>
      </c>
      <c r="H18" s="2">
        <v>40</v>
      </c>
      <c r="K18" s="11" t="s">
        <v>229</v>
      </c>
      <c r="L18" s="49">
        <f>(L15+L17)/2</f>
        <v>1344.75</v>
      </c>
    </row>
    <row r="19" spans="1:17" x14ac:dyDescent="0.25">
      <c r="A19" s="2">
        <v>17</v>
      </c>
      <c r="B19" s="43" t="s">
        <v>23</v>
      </c>
      <c r="C19" s="12">
        <f t="shared" si="0"/>
        <v>1714</v>
      </c>
      <c r="D19" s="2">
        <v>90</v>
      </c>
      <c r="E19" s="2">
        <v>540</v>
      </c>
      <c r="F19" s="2">
        <v>800</v>
      </c>
      <c r="G19" s="2">
        <v>239</v>
      </c>
      <c r="H19" s="2">
        <v>45</v>
      </c>
      <c r="K19" s="11" t="s">
        <v>230</v>
      </c>
      <c r="L19" s="13">
        <f>L17+L18</f>
        <v>3077.25</v>
      </c>
    </row>
    <row r="20" spans="1:17" x14ac:dyDescent="0.25">
      <c r="A20" s="2">
        <v>18</v>
      </c>
      <c r="B20" s="47" t="s">
        <v>98</v>
      </c>
      <c r="C20" s="12">
        <f t="shared" si="0"/>
        <v>1661</v>
      </c>
      <c r="D20" s="2">
        <v>100</v>
      </c>
      <c r="E20" s="2">
        <v>400</v>
      </c>
      <c r="F20" s="2">
        <v>603</v>
      </c>
      <c r="G20" s="2">
        <v>323</v>
      </c>
      <c r="H20" s="2">
        <v>235</v>
      </c>
    </row>
    <row r="21" spans="1:17" x14ac:dyDescent="0.25">
      <c r="A21" s="2">
        <v>19</v>
      </c>
      <c r="B21" s="43" t="s">
        <v>188</v>
      </c>
      <c r="C21" s="12">
        <f t="shared" si="0"/>
        <v>1630</v>
      </c>
      <c r="D21" s="2">
        <v>110</v>
      </c>
      <c r="E21" s="2">
        <v>656</v>
      </c>
      <c r="F21" s="2">
        <v>446</v>
      </c>
      <c r="G21" s="2">
        <v>318</v>
      </c>
      <c r="H21" s="2">
        <v>100</v>
      </c>
      <c r="K21" s="72" t="s">
        <v>383</v>
      </c>
      <c r="L21" s="11" t="s">
        <v>249</v>
      </c>
      <c r="M21" s="20"/>
      <c r="N21" s="20"/>
      <c r="O21" s="20"/>
      <c r="P21" s="20"/>
      <c r="Q21" s="20"/>
    </row>
    <row r="22" spans="1:17" x14ac:dyDescent="0.25">
      <c r="A22" s="2">
        <v>20</v>
      </c>
      <c r="B22" s="43" t="s">
        <v>21</v>
      </c>
      <c r="C22" s="12">
        <f t="shared" si="0"/>
        <v>1396</v>
      </c>
      <c r="D22" s="2">
        <v>100</v>
      </c>
      <c r="E22" s="2">
        <v>350</v>
      </c>
      <c r="F22" s="2">
        <v>570</v>
      </c>
      <c r="G22" s="2">
        <v>136</v>
      </c>
      <c r="H22" s="2">
        <v>240</v>
      </c>
      <c r="J22" s="1">
        <v>1</v>
      </c>
      <c r="K22" s="43" t="s">
        <v>24</v>
      </c>
      <c r="L22" s="45">
        <f t="shared" ref="L22:L31" si="1">SUM(M22:Q22)</f>
        <v>2077</v>
      </c>
      <c r="M22" s="1">
        <v>70</v>
      </c>
      <c r="N22" s="1">
        <v>497</v>
      </c>
      <c r="O22" s="1">
        <v>1247</v>
      </c>
      <c r="P22" s="1">
        <v>138</v>
      </c>
      <c r="Q22" s="1">
        <v>125</v>
      </c>
    </row>
    <row r="23" spans="1:17" x14ac:dyDescent="0.25">
      <c r="A23" s="2">
        <v>21</v>
      </c>
      <c r="B23" s="43" t="s">
        <v>17</v>
      </c>
      <c r="C23" s="12">
        <f t="shared" si="0"/>
        <v>1313</v>
      </c>
      <c r="D23" s="2">
        <v>100</v>
      </c>
      <c r="E23" s="2">
        <v>510</v>
      </c>
      <c r="F23" s="2">
        <v>510</v>
      </c>
      <c r="G23" s="2">
        <v>113</v>
      </c>
      <c r="H23" s="2">
        <v>80</v>
      </c>
      <c r="J23" s="1">
        <v>2</v>
      </c>
      <c r="K23" s="43" t="s">
        <v>311</v>
      </c>
      <c r="L23" s="45">
        <f t="shared" si="1"/>
        <v>1844</v>
      </c>
      <c r="M23" s="1">
        <v>95</v>
      </c>
      <c r="N23" s="1">
        <v>600</v>
      </c>
      <c r="O23" s="1">
        <v>950</v>
      </c>
      <c r="P23" s="1">
        <v>159</v>
      </c>
      <c r="Q23" s="1">
        <v>40</v>
      </c>
    </row>
    <row r="24" spans="1:17" x14ac:dyDescent="0.25">
      <c r="A24" s="2">
        <v>22</v>
      </c>
      <c r="B24" s="43" t="s">
        <v>187</v>
      </c>
      <c r="C24" s="12">
        <f t="shared" si="0"/>
        <v>1297</v>
      </c>
      <c r="D24" s="2">
        <v>190</v>
      </c>
      <c r="E24" s="2">
        <v>340</v>
      </c>
      <c r="F24" s="2">
        <v>400</v>
      </c>
      <c r="G24" s="2">
        <v>347</v>
      </c>
      <c r="H24" s="2">
        <v>20</v>
      </c>
      <c r="J24" s="1">
        <v>3</v>
      </c>
      <c r="K24" s="43" t="s">
        <v>23</v>
      </c>
      <c r="L24" s="45">
        <f t="shared" si="1"/>
        <v>1714</v>
      </c>
      <c r="M24" s="1">
        <v>90</v>
      </c>
      <c r="N24" s="1">
        <v>540</v>
      </c>
      <c r="O24" s="1">
        <v>800</v>
      </c>
      <c r="P24" s="1">
        <v>239</v>
      </c>
      <c r="Q24" s="1">
        <v>45</v>
      </c>
    </row>
    <row r="25" spans="1:17" x14ac:dyDescent="0.25">
      <c r="A25" s="2">
        <v>23</v>
      </c>
      <c r="B25" s="43" t="s">
        <v>18</v>
      </c>
      <c r="C25" s="12">
        <f t="shared" si="0"/>
        <v>1254</v>
      </c>
      <c r="D25" s="2">
        <v>150</v>
      </c>
      <c r="E25" s="2">
        <v>260</v>
      </c>
      <c r="F25" s="2">
        <v>625</v>
      </c>
      <c r="G25" s="2">
        <v>169</v>
      </c>
      <c r="H25" s="2">
        <v>50</v>
      </c>
      <c r="J25" s="1">
        <v>4</v>
      </c>
      <c r="K25" s="43" t="s">
        <v>21</v>
      </c>
      <c r="L25" s="45">
        <f t="shared" si="1"/>
        <v>1396</v>
      </c>
      <c r="M25" s="1">
        <v>100</v>
      </c>
      <c r="N25" s="1">
        <v>350</v>
      </c>
      <c r="O25" s="1">
        <v>570</v>
      </c>
      <c r="P25" s="1">
        <v>136</v>
      </c>
      <c r="Q25" s="1">
        <v>240</v>
      </c>
    </row>
    <row r="26" spans="1:17" x14ac:dyDescent="0.25">
      <c r="A26" s="2">
        <v>24</v>
      </c>
      <c r="B26" s="43" t="s">
        <v>273</v>
      </c>
      <c r="C26" s="12">
        <f t="shared" si="0"/>
        <v>1236</v>
      </c>
      <c r="D26" s="2">
        <v>100</v>
      </c>
      <c r="E26" s="2">
        <v>690</v>
      </c>
      <c r="F26" s="2">
        <v>280</v>
      </c>
      <c r="G26" s="2">
        <v>126</v>
      </c>
      <c r="H26" s="2">
        <v>40</v>
      </c>
      <c r="J26" s="1">
        <v>5</v>
      </c>
      <c r="K26" s="43" t="s">
        <v>17</v>
      </c>
      <c r="L26" s="45">
        <f t="shared" si="1"/>
        <v>1313</v>
      </c>
      <c r="M26" s="1">
        <v>100</v>
      </c>
      <c r="N26" s="1">
        <v>510</v>
      </c>
      <c r="O26" s="1">
        <v>510</v>
      </c>
      <c r="P26" s="1">
        <v>113</v>
      </c>
      <c r="Q26" s="1">
        <v>80</v>
      </c>
    </row>
    <row r="27" spans="1:17" x14ac:dyDescent="0.25">
      <c r="A27" s="2">
        <v>25</v>
      </c>
      <c r="B27" s="43" t="s">
        <v>310</v>
      </c>
      <c r="C27" s="12">
        <f t="shared" si="0"/>
        <v>1229.5</v>
      </c>
      <c r="D27" s="2">
        <v>100</v>
      </c>
      <c r="E27" s="2">
        <v>350</v>
      </c>
      <c r="F27" s="2">
        <v>450</v>
      </c>
      <c r="G27" s="2">
        <v>214.5</v>
      </c>
      <c r="H27" s="2">
        <v>115</v>
      </c>
      <c r="J27" s="1">
        <v>6</v>
      </c>
      <c r="K27" s="43" t="s">
        <v>18</v>
      </c>
      <c r="L27" s="45">
        <f t="shared" si="1"/>
        <v>1254</v>
      </c>
      <c r="M27" s="1">
        <v>150</v>
      </c>
      <c r="N27" s="1">
        <v>260</v>
      </c>
      <c r="O27" s="1">
        <v>625</v>
      </c>
      <c r="P27" s="1">
        <v>169</v>
      </c>
      <c r="Q27" s="1">
        <v>50</v>
      </c>
    </row>
    <row r="28" spans="1:17" x14ac:dyDescent="0.25">
      <c r="A28" s="2">
        <v>26</v>
      </c>
      <c r="B28" s="43" t="s">
        <v>19</v>
      </c>
      <c r="C28" s="12">
        <f t="shared" si="0"/>
        <v>1198</v>
      </c>
      <c r="D28" s="2">
        <v>70</v>
      </c>
      <c r="E28" s="2">
        <v>490</v>
      </c>
      <c r="F28" s="2">
        <v>470</v>
      </c>
      <c r="G28" s="2">
        <v>153</v>
      </c>
      <c r="H28" s="2">
        <v>15</v>
      </c>
      <c r="J28" s="1">
        <v>7</v>
      </c>
      <c r="K28" s="43" t="s">
        <v>273</v>
      </c>
      <c r="L28" s="45">
        <f t="shared" si="1"/>
        <v>1236</v>
      </c>
      <c r="M28" s="1">
        <v>100</v>
      </c>
      <c r="N28" s="1">
        <v>690</v>
      </c>
      <c r="O28" s="1">
        <v>280</v>
      </c>
      <c r="P28" s="1">
        <v>126</v>
      </c>
      <c r="Q28" s="1">
        <v>40</v>
      </c>
    </row>
    <row r="29" spans="1:17" x14ac:dyDescent="0.25">
      <c r="A29" s="2">
        <v>27</v>
      </c>
      <c r="B29" s="47" t="s">
        <v>190</v>
      </c>
      <c r="C29" s="12">
        <f t="shared" si="0"/>
        <v>1102</v>
      </c>
      <c r="D29" s="2">
        <v>100</v>
      </c>
      <c r="E29" s="2">
        <v>311</v>
      </c>
      <c r="F29" s="2">
        <v>338</v>
      </c>
      <c r="G29" s="2">
        <v>233</v>
      </c>
      <c r="H29" s="2">
        <v>120</v>
      </c>
      <c r="J29" s="1">
        <v>8</v>
      </c>
      <c r="K29" s="43" t="s">
        <v>19</v>
      </c>
      <c r="L29" s="45">
        <f t="shared" si="1"/>
        <v>1198</v>
      </c>
      <c r="M29" s="1">
        <v>70</v>
      </c>
      <c r="N29" s="1">
        <v>490</v>
      </c>
      <c r="O29" s="1">
        <v>470</v>
      </c>
      <c r="P29" s="1">
        <v>153</v>
      </c>
      <c r="Q29" s="1">
        <v>15</v>
      </c>
    </row>
    <row r="30" spans="1:17" x14ac:dyDescent="0.25">
      <c r="A30" s="2">
        <v>28</v>
      </c>
      <c r="B30" s="47" t="s">
        <v>99</v>
      </c>
      <c r="C30" s="12">
        <f t="shared" si="0"/>
        <v>1088</v>
      </c>
      <c r="D30" s="2">
        <v>130</v>
      </c>
      <c r="E30" s="2">
        <v>348</v>
      </c>
      <c r="F30" s="2">
        <v>340</v>
      </c>
      <c r="G30" s="2">
        <v>150</v>
      </c>
      <c r="H30" s="2">
        <v>120</v>
      </c>
      <c r="J30" s="11">
        <v>9</v>
      </c>
      <c r="K30" s="40" t="s">
        <v>22</v>
      </c>
      <c r="L30" s="45">
        <f t="shared" si="1"/>
        <v>893</v>
      </c>
      <c r="M30" s="11">
        <v>190</v>
      </c>
      <c r="N30" s="11">
        <v>325</v>
      </c>
      <c r="O30" s="11">
        <v>210</v>
      </c>
      <c r="P30" s="11">
        <v>123</v>
      </c>
      <c r="Q30" s="11">
        <v>45</v>
      </c>
    </row>
    <row r="31" spans="1:17" x14ac:dyDescent="0.25">
      <c r="A31" s="2">
        <v>29</v>
      </c>
      <c r="B31" s="47" t="s">
        <v>100</v>
      </c>
      <c r="C31" s="12">
        <f t="shared" si="0"/>
        <v>980</v>
      </c>
      <c r="D31" s="2">
        <v>180</v>
      </c>
      <c r="E31" s="2">
        <v>213</v>
      </c>
      <c r="F31" s="2">
        <v>200</v>
      </c>
      <c r="G31" s="2">
        <v>327</v>
      </c>
      <c r="H31" s="2">
        <v>60</v>
      </c>
      <c r="J31" s="1">
        <v>10</v>
      </c>
      <c r="K31" s="43" t="s">
        <v>20</v>
      </c>
      <c r="L31" s="45">
        <f t="shared" si="1"/>
        <v>593</v>
      </c>
      <c r="M31" s="1">
        <v>70</v>
      </c>
      <c r="N31" s="1">
        <v>300</v>
      </c>
      <c r="O31" s="1">
        <v>70</v>
      </c>
      <c r="P31" s="1">
        <v>68</v>
      </c>
      <c r="Q31" s="1">
        <v>85</v>
      </c>
    </row>
    <row r="32" spans="1:17" x14ac:dyDescent="0.25">
      <c r="A32" s="2">
        <v>30</v>
      </c>
      <c r="B32" s="46" t="s">
        <v>386</v>
      </c>
      <c r="C32" s="12">
        <f t="shared" si="0"/>
        <v>957</v>
      </c>
      <c r="D32" s="10">
        <v>260</v>
      </c>
      <c r="E32" s="10">
        <v>100</v>
      </c>
      <c r="F32" s="10">
        <v>380</v>
      </c>
      <c r="G32" s="10">
        <v>217</v>
      </c>
      <c r="H32" s="10">
        <v>0</v>
      </c>
      <c r="K32" s="11" t="s">
        <v>247</v>
      </c>
      <c r="L32" s="13">
        <f>AVERAGE(L22:L29,L31)</f>
        <v>1402.7777777777778</v>
      </c>
    </row>
    <row r="33" spans="1:17" x14ac:dyDescent="0.25">
      <c r="A33" s="2">
        <v>31</v>
      </c>
      <c r="B33" s="40" t="s">
        <v>22</v>
      </c>
      <c r="C33" s="12">
        <f t="shared" si="0"/>
        <v>893</v>
      </c>
      <c r="D33" s="10">
        <v>190</v>
      </c>
      <c r="E33" s="10">
        <v>325</v>
      </c>
      <c r="F33" s="10">
        <v>210</v>
      </c>
      <c r="G33" s="10">
        <v>123</v>
      </c>
      <c r="H33" s="10">
        <v>45</v>
      </c>
      <c r="K33" s="11" t="s">
        <v>229</v>
      </c>
      <c r="L33" s="49">
        <f>(L30+L32)/2</f>
        <v>1147.8888888888889</v>
      </c>
    </row>
    <row r="34" spans="1:17" x14ac:dyDescent="0.25">
      <c r="A34" s="2">
        <v>32</v>
      </c>
      <c r="B34" s="47" t="s">
        <v>274</v>
      </c>
      <c r="C34" s="12">
        <f t="shared" si="0"/>
        <v>803</v>
      </c>
      <c r="D34" s="2">
        <v>5</v>
      </c>
      <c r="E34" s="2">
        <v>400</v>
      </c>
      <c r="F34" s="2">
        <v>80</v>
      </c>
      <c r="G34" s="2">
        <v>218</v>
      </c>
      <c r="H34" s="2">
        <v>100</v>
      </c>
      <c r="K34" s="11" t="s">
        <v>230</v>
      </c>
      <c r="L34" s="13">
        <f>L32+L33</f>
        <v>2550.666666666667</v>
      </c>
    </row>
    <row r="35" spans="1:17" x14ac:dyDescent="0.25">
      <c r="A35" s="2">
        <v>33</v>
      </c>
      <c r="B35" s="43" t="s">
        <v>355</v>
      </c>
      <c r="C35" s="12">
        <f t="shared" si="0"/>
        <v>728</v>
      </c>
      <c r="D35" s="2">
        <v>60</v>
      </c>
      <c r="E35" s="2">
        <v>310</v>
      </c>
      <c r="F35" s="2">
        <v>220</v>
      </c>
      <c r="G35" s="2">
        <v>73</v>
      </c>
      <c r="H35" s="2">
        <v>65</v>
      </c>
    </row>
    <row r="36" spans="1:17" x14ac:dyDescent="0.25">
      <c r="A36" s="2">
        <v>34</v>
      </c>
      <c r="B36" s="43" t="s">
        <v>20</v>
      </c>
      <c r="C36" s="12">
        <f t="shared" si="0"/>
        <v>593</v>
      </c>
      <c r="D36" s="2">
        <v>70</v>
      </c>
      <c r="E36" s="2">
        <v>300</v>
      </c>
      <c r="F36" s="2">
        <v>70</v>
      </c>
      <c r="G36" s="2">
        <v>68</v>
      </c>
      <c r="H36" s="2">
        <v>85</v>
      </c>
      <c r="K36" s="71" t="s">
        <v>337</v>
      </c>
      <c r="L36" s="21" t="s">
        <v>249</v>
      </c>
      <c r="M36" s="20"/>
      <c r="N36" s="20"/>
      <c r="O36" s="20"/>
      <c r="P36" s="20"/>
      <c r="Q36" s="20"/>
    </row>
    <row r="37" spans="1:17" x14ac:dyDescent="0.25">
      <c r="B37" s="82" t="s">
        <v>197</v>
      </c>
      <c r="C37" s="87">
        <f>AVERAGE(C3:C36)</f>
        <v>2057.8764705882354</v>
      </c>
      <c r="J37" s="1">
        <v>1</v>
      </c>
      <c r="K37" s="46" t="s">
        <v>101</v>
      </c>
      <c r="L37" s="46">
        <f t="shared" ref="L37:L43" si="2">SUM(M37:Q37)</f>
        <v>3396</v>
      </c>
      <c r="M37" s="28">
        <v>175</v>
      </c>
      <c r="N37" s="28">
        <v>1010</v>
      </c>
      <c r="O37" s="28">
        <v>1236</v>
      </c>
      <c r="P37" s="28">
        <v>620</v>
      </c>
      <c r="Q37" s="28">
        <v>355</v>
      </c>
    </row>
    <row r="38" spans="1:17" x14ac:dyDescent="0.25">
      <c r="J38" s="1">
        <v>2</v>
      </c>
      <c r="K38" s="47" t="s">
        <v>102</v>
      </c>
      <c r="L38" s="46">
        <f t="shared" si="2"/>
        <v>2492</v>
      </c>
      <c r="M38" s="27">
        <v>100</v>
      </c>
      <c r="N38" s="27">
        <v>782</v>
      </c>
      <c r="O38" s="27">
        <v>1140</v>
      </c>
      <c r="P38" s="27">
        <v>300</v>
      </c>
      <c r="Q38" s="27">
        <v>170</v>
      </c>
    </row>
    <row r="39" spans="1:17" x14ac:dyDescent="0.25">
      <c r="J39" s="1">
        <v>3</v>
      </c>
      <c r="K39" s="47" t="s">
        <v>98</v>
      </c>
      <c r="L39" s="46">
        <f t="shared" si="2"/>
        <v>1661</v>
      </c>
      <c r="M39" s="27">
        <v>100</v>
      </c>
      <c r="N39" s="27">
        <v>400</v>
      </c>
      <c r="O39" s="27">
        <v>603</v>
      </c>
      <c r="P39" s="27">
        <v>323</v>
      </c>
      <c r="Q39" s="27">
        <v>235</v>
      </c>
    </row>
    <row r="40" spans="1:17" x14ac:dyDescent="0.25">
      <c r="J40" s="1">
        <v>4</v>
      </c>
      <c r="K40" s="47" t="s">
        <v>190</v>
      </c>
      <c r="L40" s="46">
        <f t="shared" si="2"/>
        <v>1102</v>
      </c>
      <c r="M40" s="27">
        <v>100</v>
      </c>
      <c r="N40" s="27">
        <v>311</v>
      </c>
      <c r="O40" s="27">
        <v>338</v>
      </c>
      <c r="P40" s="27">
        <v>233</v>
      </c>
      <c r="Q40" s="27">
        <v>120</v>
      </c>
    </row>
    <row r="41" spans="1:17" x14ac:dyDescent="0.25">
      <c r="J41" s="1">
        <v>5</v>
      </c>
      <c r="K41" s="47" t="s">
        <v>99</v>
      </c>
      <c r="L41" s="46">
        <f t="shared" si="2"/>
        <v>1088</v>
      </c>
      <c r="M41" s="27">
        <v>130</v>
      </c>
      <c r="N41" s="27">
        <v>348</v>
      </c>
      <c r="O41" s="27">
        <v>340</v>
      </c>
      <c r="P41" s="27">
        <v>150</v>
      </c>
      <c r="Q41" s="27">
        <v>120</v>
      </c>
    </row>
    <row r="42" spans="1:17" x14ac:dyDescent="0.25">
      <c r="J42" s="1">
        <v>6</v>
      </c>
      <c r="K42" s="47" t="s">
        <v>100</v>
      </c>
      <c r="L42" s="46">
        <f t="shared" si="2"/>
        <v>980</v>
      </c>
      <c r="M42" s="27">
        <v>180</v>
      </c>
      <c r="N42" s="27">
        <v>213</v>
      </c>
      <c r="O42" s="27">
        <v>200</v>
      </c>
      <c r="P42" s="27">
        <v>327</v>
      </c>
      <c r="Q42" s="27">
        <v>60</v>
      </c>
    </row>
    <row r="43" spans="1:17" x14ac:dyDescent="0.25">
      <c r="J43" s="1">
        <v>7</v>
      </c>
      <c r="K43" s="47" t="s">
        <v>274</v>
      </c>
      <c r="L43" s="46">
        <f t="shared" si="2"/>
        <v>803</v>
      </c>
      <c r="M43" s="27">
        <v>5</v>
      </c>
      <c r="N43" s="27">
        <v>400</v>
      </c>
      <c r="O43" s="27">
        <v>80</v>
      </c>
      <c r="P43" s="27">
        <v>218</v>
      </c>
      <c r="Q43" s="27">
        <v>100</v>
      </c>
    </row>
    <row r="44" spans="1:17" x14ac:dyDescent="0.25">
      <c r="K44" s="11" t="s">
        <v>247</v>
      </c>
      <c r="L44" s="13">
        <f>AVERAGE(L38:L43)</f>
        <v>1354.3333333333333</v>
      </c>
    </row>
    <row r="45" spans="1:17" x14ac:dyDescent="0.25">
      <c r="K45" s="11" t="s">
        <v>229</v>
      </c>
      <c r="L45" s="49">
        <f>(L37+L44)/2</f>
        <v>2375.1666666666665</v>
      </c>
      <c r="M45" t="s">
        <v>291</v>
      </c>
    </row>
    <row r="46" spans="1:17" x14ac:dyDescent="0.25">
      <c r="K46" s="11" t="s">
        <v>230</v>
      </c>
      <c r="L46" s="13">
        <f>L44+L45</f>
        <v>3729.5</v>
      </c>
    </row>
    <row r="48" spans="1:17" x14ac:dyDescent="0.25">
      <c r="K48" s="71" t="s">
        <v>372</v>
      </c>
      <c r="L48" s="11" t="s">
        <v>249</v>
      </c>
      <c r="M48" s="20"/>
      <c r="N48" s="20"/>
      <c r="O48" s="20"/>
      <c r="P48" s="20"/>
      <c r="Q48" s="20"/>
    </row>
    <row r="49" spans="10:17" x14ac:dyDescent="0.25">
      <c r="J49" s="1">
        <v>1</v>
      </c>
      <c r="K49" s="40" t="s">
        <v>189</v>
      </c>
      <c r="L49" s="41">
        <f t="shared" ref="L49:L57" si="3">M49+N49+O49+P49+Q49</f>
        <v>11357</v>
      </c>
      <c r="M49" s="28">
        <v>400</v>
      </c>
      <c r="N49" s="28">
        <v>2914</v>
      </c>
      <c r="O49" s="28">
        <v>3697</v>
      </c>
      <c r="P49" s="28">
        <v>3730</v>
      </c>
      <c r="Q49" s="28">
        <v>616</v>
      </c>
    </row>
    <row r="50" spans="10:17" x14ac:dyDescent="0.25">
      <c r="J50" s="1">
        <v>2</v>
      </c>
      <c r="K50" s="43" t="s">
        <v>183</v>
      </c>
      <c r="L50" s="48">
        <f t="shared" si="3"/>
        <v>3260</v>
      </c>
      <c r="M50" s="27">
        <v>155</v>
      </c>
      <c r="N50" s="27">
        <v>740</v>
      </c>
      <c r="O50" s="27">
        <v>1307</v>
      </c>
      <c r="P50" s="27">
        <v>596</v>
      </c>
      <c r="Q50" s="27">
        <v>462</v>
      </c>
    </row>
    <row r="51" spans="10:17" x14ac:dyDescent="0.25">
      <c r="J51" s="1">
        <v>3</v>
      </c>
      <c r="K51" s="43" t="s">
        <v>186</v>
      </c>
      <c r="L51" s="48">
        <f t="shared" si="3"/>
        <v>2976.8</v>
      </c>
      <c r="M51" s="27">
        <v>195</v>
      </c>
      <c r="N51" s="27">
        <v>915</v>
      </c>
      <c r="O51" s="27">
        <v>1217.8</v>
      </c>
      <c r="P51" s="27">
        <v>549</v>
      </c>
      <c r="Q51" s="27">
        <v>100</v>
      </c>
    </row>
    <row r="52" spans="10:17" x14ac:dyDescent="0.25">
      <c r="J52" s="1">
        <v>4</v>
      </c>
      <c r="K52" s="43" t="s">
        <v>281</v>
      </c>
      <c r="L52" s="48">
        <f t="shared" si="3"/>
        <v>2668</v>
      </c>
      <c r="M52" s="27">
        <v>155</v>
      </c>
      <c r="N52" s="27">
        <v>1190</v>
      </c>
      <c r="O52" s="27">
        <v>890</v>
      </c>
      <c r="P52" s="27">
        <v>283</v>
      </c>
      <c r="Q52" s="27">
        <v>150</v>
      </c>
    </row>
    <row r="53" spans="10:17" x14ac:dyDescent="0.25">
      <c r="J53" s="1">
        <v>5</v>
      </c>
      <c r="K53" s="43" t="s">
        <v>185</v>
      </c>
      <c r="L53" s="48">
        <f t="shared" si="3"/>
        <v>2664.5</v>
      </c>
      <c r="M53" s="27">
        <v>110</v>
      </c>
      <c r="N53" s="27">
        <v>576</v>
      </c>
      <c r="O53" s="27">
        <v>1079</v>
      </c>
      <c r="P53" s="27">
        <v>654.5</v>
      </c>
      <c r="Q53" s="27">
        <v>245</v>
      </c>
    </row>
    <row r="54" spans="10:17" x14ac:dyDescent="0.25">
      <c r="J54" s="1">
        <v>6</v>
      </c>
      <c r="K54" s="43" t="s">
        <v>184</v>
      </c>
      <c r="L54" s="48">
        <f t="shared" si="3"/>
        <v>2505</v>
      </c>
      <c r="M54" s="27">
        <v>100</v>
      </c>
      <c r="N54" s="27">
        <v>586</v>
      </c>
      <c r="O54" s="27">
        <v>980</v>
      </c>
      <c r="P54" s="27">
        <v>591</v>
      </c>
      <c r="Q54" s="27">
        <v>248</v>
      </c>
    </row>
    <row r="55" spans="10:17" x14ac:dyDescent="0.25">
      <c r="J55" s="1">
        <v>7</v>
      </c>
      <c r="K55" s="43" t="s">
        <v>188</v>
      </c>
      <c r="L55" s="48">
        <f t="shared" si="3"/>
        <v>1630</v>
      </c>
      <c r="M55" s="27">
        <v>110</v>
      </c>
      <c r="N55" s="27">
        <v>656</v>
      </c>
      <c r="O55" s="27">
        <v>446</v>
      </c>
      <c r="P55" s="27">
        <v>318</v>
      </c>
      <c r="Q55" s="27">
        <v>100</v>
      </c>
    </row>
    <row r="56" spans="10:17" x14ac:dyDescent="0.25">
      <c r="J56" s="1">
        <v>8</v>
      </c>
      <c r="K56" s="43" t="s">
        <v>187</v>
      </c>
      <c r="L56" s="48">
        <f t="shared" si="3"/>
        <v>1297</v>
      </c>
      <c r="M56" s="27">
        <v>190</v>
      </c>
      <c r="N56" s="27">
        <v>340</v>
      </c>
      <c r="O56" s="27">
        <v>400</v>
      </c>
      <c r="P56" s="27">
        <v>347</v>
      </c>
      <c r="Q56" s="27">
        <v>20</v>
      </c>
    </row>
    <row r="57" spans="10:17" x14ac:dyDescent="0.25">
      <c r="J57" s="1">
        <v>9</v>
      </c>
      <c r="K57" s="43" t="s">
        <v>310</v>
      </c>
      <c r="L57" s="48">
        <f t="shared" si="3"/>
        <v>1229.5</v>
      </c>
      <c r="M57" s="27">
        <v>100</v>
      </c>
      <c r="N57" s="27">
        <v>350</v>
      </c>
      <c r="O57" s="27">
        <v>450</v>
      </c>
      <c r="P57" s="27">
        <v>214.5</v>
      </c>
      <c r="Q57" s="27">
        <v>115</v>
      </c>
    </row>
    <row r="58" spans="10:17" x14ac:dyDescent="0.25">
      <c r="K58" s="11" t="s">
        <v>247</v>
      </c>
      <c r="L58" s="13">
        <f>AVERAGE(L50:L57)</f>
        <v>2278.85</v>
      </c>
    </row>
    <row r="59" spans="10:17" x14ac:dyDescent="0.25">
      <c r="K59" s="11" t="s">
        <v>229</v>
      </c>
      <c r="L59" s="49">
        <f>(L49+L58)/2</f>
        <v>6817.9250000000002</v>
      </c>
    </row>
    <row r="60" spans="10:17" x14ac:dyDescent="0.25">
      <c r="K60" s="11" t="s">
        <v>230</v>
      </c>
      <c r="L60" s="13">
        <f>L58+L59</f>
        <v>9096.7749999999996</v>
      </c>
    </row>
    <row r="62" spans="10:17" x14ac:dyDescent="0.25">
      <c r="K62" s="11" t="s">
        <v>282</v>
      </c>
      <c r="L62" s="13">
        <f>(L63+L42)/2</f>
        <v>1518.95</v>
      </c>
      <c r="M62" t="s">
        <v>100</v>
      </c>
    </row>
    <row r="63" spans="10:17" x14ac:dyDescent="0.25">
      <c r="K63" s="1" t="s">
        <v>283</v>
      </c>
      <c r="L63" s="18">
        <v>2057.9</v>
      </c>
    </row>
    <row r="65" spans="10:12" x14ac:dyDescent="0.25">
      <c r="K65" s="11" t="s">
        <v>284</v>
      </c>
      <c r="L65" s="46">
        <f>L71+L62</f>
        <v>6194.0099999999993</v>
      </c>
    </row>
    <row r="66" spans="10:12" x14ac:dyDescent="0.25">
      <c r="J66">
        <v>1</v>
      </c>
      <c r="K66" s="21" t="s">
        <v>272</v>
      </c>
      <c r="L66" s="44">
        <v>4921</v>
      </c>
    </row>
    <row r="67" spans="10:12" x14ac:dyDescent="0.25">
      <c r="J67">
        <v>2</v>
      </c>
      <c r="K67" s="21" t="s">
        <v>352</v>
      </c>
      <c r="L67" s="44">
        <v>3077.3</v>
      </c>
    </row>
    <row r="68" spans="10:12" x14ac:dyDescent="0.25">
      <c r="J68">
        <v>3</v>
      </c>
      <c r="K68" s="11" t="s">
        <v>292</v>
      </c>
      <c r="L68" s="44">
        <v>2550.6999999999998</v>
      </c>
    </row>
    <row r="69" spans="10:12" x14ac:dyDescent="0.25">
      <c r="J69">
        <v>4</v>
      </c>
      <c r="K69" s="21" t="s">
        <v>358</v>
      </c>
      <c r="L69" s="44">
        <v>3729.5</v>
      </c>
    </row>
    <row r="70" spans="10:12" x14ac:dyDescent="0.25">
      <c r="J70">
        <v>5</v>
      </c>
      <c r="K70" s="21" t="s">
        <v>288</v>
      </c>
      <c r="L70" s="43">
        <v>9096.7999999999993</v>
      </c>
    </row>
    <row r="71" spans="10:12" x14ac:dyDescent="0.25">
      <c r="K71" s="11" t="s">
        <v>285</v>
      </c>
      <c r="L71" s="28">
        <f>AVERAGE(L66:L70)</f>
        <v>4675.0599999999995</v>
      </c>
    </row>
  </sheetData>
  <sortState xmlns:xlrd2="http://schemas.microsoft.com/office/spreadsheetml/2017/richdata2" ref="A3:H36">
    <sortCondition descending="1" ref="C3:C36"/>
  </sortState>
  <mergeCells count="1">
    <mergeCell ref="A1:H1"/>
  </mergeCells>
  <pageMargins left="0.7" right="0.7" top="0.75" bottom="0.75" header="0.3" footer="0.3"/>
  <pageSetup paperSize="9" scale="4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  <pageSetUpPr fitToPage="1"/>
  </sheetPr>
  <dimension ref="A1:R63"/>
  <sheetViews>
    <sheetView topLeftCell="F1" zoomScale="130" zoomScaleNormal="130" workbookViewId="0">
      <selection activeCell="I2" sqref="I2"/>
    </sheetView>
  </sheetViews>
  <sheetFormatPr defaultColWidth="8.85546875" defaultRowHeight="15" x14ac:dyDescent="0.25"/>
  <cols>
    <col min="1" max="1" width="6.28515625" customWidth="1"/>
    <col min="2" max="2" width="22.7109375" customWidth="1"/>
    <col min="3" max="3" width="11" customWidth="1"/>
    <col min="4" max="4" width="10.42578125" customWidth="1"/>
    <col min="5" max="5" width="11.28515625" customWidth="1"/>
    <col min="6" max="6" width="10.42578125" customWidth="1"/>
    <col min="7" max="7" width="10.28515625" customWidth="1"/>
    <col min="8" max="8" width="11" customWidth="1"/>
    <col min="9" max="9" width="11.140625" customWidth="1"/>
    <col min="10" max="10" width="6.28515625" customWidth="1"/>
    <col min="11" max="11" width="27.7109375" customWidth="1"/>
    <col min="12" max="12" width="9.140625" customWidth="1"/>
    <col min="16" max="16" width="11.5703125" customWidth="1"/>
  </cols>
  <sheetData>
    <row r="1" spans="1:18" ht="18.75" x14ac:dyDescent="0.25">
      <c r="B1" s="106"/>
      <c r="C1" s="106"/>
      <c r="D1" s="106"/>
      <c r="E1" s="106"/>
      <c r="F1" s="106"/>
      <c r="G1" s="106"/>
      <c r="H1" s="106"/>
    </row>
    <row r="2" spans="1:18" ht="47.25" x14ac:dyDescent="0.25">
      <c r="A2" s="1"/>
      <c r="B2" s="7" t="s">
        <v>206</v>
      </c>
      <c r="C2" s="8" t="s">
        <v>205</v>
      </c>
      <c r="D2" s="9" t="s">
        <v>207</v>
      </c>
      <c r="E2" s="9" t="s">
        <v>208</v>
      </c>
      <c r="F2" s="9" t="s">
        <v>209</v>
      </c>
      <c r="G2" s="9" t="s">
        <v>210</v>
      </c>
      <c r="H2" s="9" t="s">
        <v>211</v>
      </c>
      <c r="K2" s="74" t="s">
        <v>321</v>
      </c>
      <c r="L2" s="75"/>
      <c r="M2" s="75"/>
    </row>
    <row r="3" spans="1:18" x14ac:dyDescent="0.25">
      <c r="A3" s="1">
        <v>1</v>
      </c>
      <c r="B3" s="43" t="s">
        <v>39</v>
      </c>
      <c r="C3" s="34">
        <f t="shared" ref="C3:C30" si="0">D3+E3+F3+G3+H3</f>
        <v>24552</v>
      </c>
      <c r="D3" s="27">
        <v>115</v>
      </c>
      <c r="E3" s="27">
        <v>1390</v>
      </c>
      <c r="F3" s="27">
        <v>1843</v>
      </c>
      <c r="G3" s="27">
        <v>21044</v>
      </c>
      <c r="H3" s="27">
        <v>160</v>
      </c>
      <c r="J3" s="1">
        <v>1</v>
      </c>
      <c r="K3" s="43" t="s">
        <v>39</v>
      </c>
      <c r="L3" s="45">
        <f t="shared" ref="L3:L12" si="1">SUM(M3:Q3)</f>
        <v>24552</v>
      </c>
      <c r="M3" s="1">
        <v>115</v>
      </c>
      <c r="N3" s="1">
        <v>1390</v>
      </c>
      <c r="O3" s="1">
        <v>1843</v>
      </c>
      <c r="P3" s="1">
        <v>21044</v>
      </c>
      <c r="Q3" s="1">
        <v>160</v>
      </c>
    </row>
    <row r="4" spans="1:18" x14ac:dyDescent="0.25">
      <c r="A4" s="1">
        <v>2</v>
      </c>
      <c r="B4" s="40" t="s">
        <v>195</v>
      </c>
      <c r="C4" s="34">
        <f t="shared" si="0"/>
        <v>7685</v>
      </c>
      <c r="D4" s="28">
        <v>280</v>
      </c>
      <c r="E4" s="28">
        <v>864</v>
      </c>
      <c r="F4" s="28">
        <v>2342</v>
      </c>
      <c r="G4" s="28">
        <v>4039</v>
      </c>
      <c r="H4" s="28">
        <v>160</v>
      </c>
      <c r="J4" s="1">
        <v>2</v>
      </c>
      <c r="K4" s="43" t="s">
        <v>36</v>
      </c>
      <c r="L4" s="45">
        <f t="shared" si="1"/>
        <v>6192</v>
      </c>
      <c r="M4" s="1">
        <v>300</v>
      </c>
      <c r="N4" s="1">
        <v>720</v>
      </c>
      <c r="O4" s="1">
        <v>2245</v>
      </c>
      <c r="P4" s="1">
        <v>2697</v>
      </c>
      <c r="Q4" s="1">
        <v>230</v>
      </c>
    </row>
    <row r="5" spans="1:18" x14ac:dyDescent="0.25">
      <c r="A5" s="1">
        <v>3</v>
      </c>
      <c r="B5" s="43" t="s">
        <v>36</v>
      </c>
      <c r="C5" s="34">
        <f t="shared" si="0"/>
        <v>6192</v>
      </c>
      <c r="D5" s="27">
        <v>300</v>
      </c>
      <c r="E5" s="27">
        <v>720</v>
      </c>
      <c r="F5" s="27">
        <v>2245</v>
      </c>
      <c r="G5" s="27">
        <v>2697</v>
      </c>
      <c r="H5" s="27">
        <v>230</v>
      </c>
      <c r="J5" s="1">
        <v>3</v>
      </c>
      <c r="K5" s="40" t="s">
        <v>38</v>
      </c>
      <c r="L5" s="45">
        <f t="shared" si="1"/>
        <v>3684</v>
      </c>
      <c r="M5" s="11">
        <v>250</v>
      </c>
      <c r="N5" s="11">
        <v>440</v>
      </c>
      <c r="O5" s="11">
        <v>2234</v>
      </c>
      <c r="P5" s="11">
        <v>712</v>
      </c>
      <c r="Q5" s="11">
        <v>48</v>
      </c>
    </row>
    <row r="6" spans="1:18" x14ac:dyDescent="0.25">
      <c r="A6" s="1">
        <v>4</v>
      </c>
      <c r="B6" s="43" t="s">
        <v>35</v>
      </c>
      <c r="C6" s="34">
        <f t="shared" si="0"/>
        <v>4346</v>
      </c>
      <c r="D6" s="27">
        <v>110</v>
      </c>
      <c r="E6" s="27">
        <v>860</v>
      </c>
      <c r="F6" s="27">
        <v>1990</v>
      </c>
      <c r="G6" s="27">
        <v>1266</v>
      </c>
      <c r="H6" s="27">
        <v>120</v>
      </c>
      <c r="J6" s="1">
        <v>4</v>
      </c>
      <c r="K6" s="43" t="s">
        <v>37</v>
      </c>
      <c r="L6" s="45">
        <f t="shared" si="1"/>
        <v>3622</v>
      </c>
      <c r="M6" s="1">
        <v>100</v>
      </c>
      <c r="N6" s="1">
        <v>790</v>
      </c>
      <c r="O6" s="1">
        <v>2201</v>
      </c>
      <c r="P6" s="1">
        <v>507</v>
      </c>
      <c r="Q6" s="1">
        <v>24</v>
      </c>
    </row>
    <row r="7" spans="1:18" x14ac:dyDescent="0.25">
      <c r="A7" s="1">
        <v>5</v>
      </c>
      <c r="B7" s="40" t="s">
        <v>77</v>
      </c>
      <c r="C7" s="34">
        <f t="shared" si="0"/>
        <v>4178</v>
      </c>
      <c r="D7" s="28">
        <v>250</v>
      </c>
      <c r="E7" s="28">
        <v>1210</v>
      </c>
      <c r="F7" s="28">
        <v>1832</v>
      </c>
      <c r="G7" s="28">
        <v>746</v>
      </c>
      <c r="H7" s="28">
        <v>140</v>
      </c>
      <c r="J7" s="1">
        <v>5</v>
      </c>
      <c r="K7" s="43" t="s">
        <v>324</v>
      </c>
      <c r="L7" s="45">
        <f t="shared" si="1"/>
        <v>3153</v>
      </c>
      <c r="M7" s="1">
        <v>160</v>
      </c>
      <c r="N7" s="1">
        <v>840</v>
      </c>
      <c r="O7" s="1">
        <v>1426</v>
      </c>
      <c r="P7" s="1">
        <v>723</v>
      </c>
      <c r="Q7" s="1">
        <v>4</v>
      </c>
    </row>
    <row r="8" spans="1:18" x14ac:dyDescent="0.25">
      <c r="A8" s="1">
        <v>6</v>
      </c>
      <c r="B8" s="43" t="s">
        <v>72</v>
      </c>
      <c r="C8" s="34">
        <f t="shared" si="0"/>
        <v>3943</v>
      </c>
      <c r="D8" s="27">
        <v>180</v>
      </c>
      <c r="E8" s="27">
        <v>510</v>
      </c>
      <c r="F8" s="27">
        <v>1230</v>
      </c>
      <c r="G8" s="27">
        <v>1983</v>
      </c>
      <c r="H8" s="27">
        <v>40</v>
      </c>
      <c r="J8" s="1">
        <v>6</v>
      </c>
      <c r="K8" s="43" t="s">
        <v>40</v>
      </c>
      <c r="L8" s="45">
        <f t="shared" si="1"/>
        <v>2617</v>
      </c>
      <c r="M8" s="1">
        <v>10</v>
      </c>
      <c r="N8" s="1">
        <v>710</v>
      </c>
      <c r="O8" s="1">
        <v>1692</v>
      </c>
      <c r="P8" s="1">
        <v>167</v>
      </c>
      <c r="Q8" s="1">
        <v>38</v>
      </c>
    </row>
    <row r="9" spans="1:18" x14ac:dyDescent="0.25">
      <c r="A9" s="1">
        <v>7</v>
      </c>
      <c r="B9" s="40" t="s">
        <v>38</v>
      </c>
      <c r="C9" s="34">
        <f t="shared" si="0"/>
        <v>3684</v>
      </c>
      <c r="D9" s="28">
        <v>250</v>
      </c>
      <c r="E9" s="28">
        <v>440</v>
      </c>
      <c r="F9" s="28">
        <v>2234</v>
      </c>
      <c r="G9" s="28">
        <v>712</v>
      </c>
      <c r="H9" s="28">
        <v>48</v>
      </c>
      <c r="J9" s="1">
        <v>7</v>
      </c>
      <c r="K9" s="43" t="s">
        <v>312</v>
      </c>
      <c r="L9" s="45">
        <f t="shared" si="1"/>
        <v>1304</v>
      </c>
      <c r="M9" s="1">
        <v>100</v>
      </c>
      <c r="N9" s="1">
        <v>310</v>
      </c>
      <c r="O9" s="1">
        <v>700</v>
      </c>
      <c r="P9" s="1">
        <v>190</v>
      </c>
      <c r="Q9" s="1">
        <v>4</v>
      </c>
    </row>
    <row r="10" spans="1:18" x14ac:dyDescent="0.25">
      <c r="A10" s="1">
        <v>8</v>
      </c>
      <c r="B10" s="43" t="s">
        <v>37</v>
      </c>
      <c r="C10" s="34">
        <f t="shared" si="0"/>
        <v>3622</v>
      </c>
      <c r="D10" s="27">
        <v>100</v>
      </c>
      <c r="E10" s="27">
        <v>790</v>
      </c>
      <c r="F10" s="27">
        <v>2201</v>
      </c>
      <c r="G10" s="27">
        <v>507</v>
      </c>
      <c r="H10" s="27">
        <v>24</v>
      </c>
      <c r="J10" s="1">
        <v>8</v>
      </c>
      <c r="K10" s="43" t="s">
        <v>216</v>
      </c>
      <c r="L10" s="45">
        <f t="shared" si="1"/>
        <v>1163</v>
      </c>
      <c r="M10" s="1">
        <v>100</v>
      </c>
      <c r="N10" s="1">
        <v>100</v>
      </c>
      <c r="O10" s="1">
        <v>910</v>
      </c>
      <c r="P10" s="1">
        <v>53</v>
      </c>
      <c r="Q10" s="1">
        <v>0</v>
      </c>
    </row>
    <row r="11" spans="1:18" x14ac:dyDescent="0.25">
      <c r="A11" s="1">
        <v>9</v>
      </c>
      <c r="B11" s="43" t="s">
        <v>31</v>
      </c>
      <c r="C11" s="34">
        <f t="shared" si="0"/>
        <v>3365</v>
      </c>
      <c r="D11" s="27">
        <v>140</v>
      </c>
      <c r="E11" s="27">
        <v>580</v>
      </c>
      <c r="F11" s="27">
        <v>1898</v>
      </c>
      <c r="G11" s="27">
        <v>627</v>
      </c>
      <c r="H11" s="27">
        <v>120</v>
      </c>
      <c r="J11" s="1">
        <v>9</v>
      </c>
      <c r="K11" s="43" t="s">
        <v>322</v>
      </c>
      <c r="L11" s="45">
        <f t="shared" si="1"/>
        <v>731</v>
      </c>
      <c r="M11" s="1">
        <v>230</v>
      </c>
      <c r="N11" s="1">
        <v>130</v>
      </c>
      <c r="O11" s="1">
        <v>231</v>
      </c>
      <c r="P11" s="1">
        <v>115</v>
      </c>
      <c r="Q11" s="1">
        <v>25</v>
      </c>
    </row>
    <row r="12" spans="1:18" x14ac:dyDescent="0.25">
      <c r="A12" s="1">
        <v>10</v>
      </c>
      <c r="B12" s="43" t="s">
        <v>324</v>
      </c>
      <c r="C12" s="34">
        <f t="shared" si="0"/>
        <v>3153</v>
      </c>
      <c r="D12" s="27">
        <v>160</v>
      </c>
      <c r="E12" s="27">
        <v>840</v>
      </c>
      <c r="F12" s="27">
        <v>1426</v>
      </c>
      <c r="G12" s="27">
        <v>723</v>
      </c>
      <c r="H12" s="27">
        <v>4</v>
      </c>
      <c r="J12" s="1">
        <v>10</v>
      </c>
      <c r="K12" s="43" t="s">
        <v>323</v>
      </c>
      <c r="L12" s="45">
        <f t="shared" si="1"/>
        <v>439</v>
      </c>
      <c r="M12" s="1">
        <v>70</v>
      </c>
      <c r="N12" s="1">
        <v>160</v>
      </c>
      <c r="O12" s="1">
        <v>180</v>
      </c>
      <c r="P12" s="1">
        <v>19</v>
      </c>
      <c r="Q12" s="1">
        <v>10</v>
      </c>
    </row>
    <row r="13" spans="1:18" x14ac:dyDescent="0.25">
      <c r="A13" s="1">
        <v>11</v>
      </c>
      <c r="B13" s="68" t="s">
        <v>33</v>
      </c>
      <c r="C13" s="34">
        <f t="shared" si="0"/>
        <v>2954</v>
      </c>
      <c r="D13" s="27">
        <v>110</v>
      </c>
      <c r="E13" s="27">
        <v>544</v>
      </c>
      <c r="F13" s="27">
        <v>1483</v>
      </c>
      <c r="G13" s="27">
        <v>757</v>
      </c>
      <c r="H13" s="27">
        <v>60</v>
      </c>
      <c r="J13" s="20"/>
      <c r="K13" s="10" t="s">
        <v>247</v>
      </c>
      <c r="L13" s="13">
        <f>AVERAGE(L3:L4,L6:L12)</f>
        <v>4863.666666666667</v>
      </c>
    </row>
    <row r="14" spans="1:18" x14ac:dyDescent="0.25">
      <c r="A14" s="1">
        <v>12</v>
      </c>
      <c r="B14" s="43" t="s">
        <v>111</v>
      </c>
      <c r="C14" s="34">
        <f t="shared" si="0"/>
        <v>2939</v>
      </c>
      <c r="D14" s="27">
        <v>180</v>
      </c>
      <c r="E14" s="27">
        <v>490</v>
      </c>
      <c r="F14" s="27">
        <v>1819</v>
      </c>
      <c r="G14" s="27">
        <v>230</v>
      </c>
      <c r="H14" s="27">
        <v>220</v>
      </c>
      <c r="K14" s="11" t="s">
        <v>229</v>
      </c>
      <c r="L14" s="49">
        <f>(L5+L13)/2</f>
        <v>4273.8333333333339</v>
      </c>
    </row>
    <row r="15" spans="1:18" x14ac:dyDescent="0.25">
      <c r="A15" s="1">
        <v>13</v>
      </c>
      <c r="B15" s="43" t="s">
        <v>75</v>
      </c>
      <c r="C15" s="34">
        <f t="shared" si="0"/>
        <v>2857</v>
      </c>
      <c r="D15" s="27">
        <v>125</v>
      </c>
      <c r="E15" s="27">
        <v>940</v>
      </c>
      <c r="F15" s="27">
        <v>1417</v>
      </c>
      <c r="G15" s="27">
        <v>335</v>
      </c>
      <c r="H15" s="27">
        <v>40</v>
      </c>
      <c r="K15" s="11" t="s">
        <v>230</v>
      </c>
      <c r="L15" s="13">
        <f>L13+L14</f>
        <v>9137.5</v>
      </c>
    </row>
    <row r="16" spans="1:18" x14ac:dyDescent="0.25">
      <c r="A16" s="1">
        <v>14</v>
      </c>
      <c r="B16" s="43" t="s">
        <v>79</v>
      </c>
      <c r="C16" s="34">
        <f t="shared" si="0"/>
        <v>2708</v>
      </c>
      <c r="D16" s="27">
        <v>110</v>
      </c>
      <c r="E16" s="27">
        <v>681</v>
      </c>
      <c r="F16" s="27">
        <v>890</v>
      </c>
      <c r="G16" s="27">
        <v>977</v>
      </c>
      <c r="H16" s="27">
        <v>50</v>
      </c>
      <c r="K16" s="20"/>
      <c r="L16" s="25"/>
      <c r="R16" s="30"/>
    </row>
    <row r="17" spans="1:18" x14ac:dyDescent="0.25">
      <c r="A17" s="1">
        <v>15</v>
      </c>
      <c r="B17" s="68" t="s">
        <v>176</v>
      </c>
      <c r="C17" s="34">
        <f t="shared" si="0"/>
        <v>2694</v>
      </c>
      <c r="D17" s="27">
        <v>112</v>
      </c>
      <c r="E17" s="27">
        <v>572</v>
      </c>
      <c r="F17" s="27">
        <v>1500</v>
      </c>
      <c r="G17" s="27">
        <v>400</v>
      </c>
      <c r="H17" s="27">
        <v>110</v>
      </c>
      <c r="K17" s="74" t="s">
        <v>248</v>
      </c>
    </row>
    <row r="18" spans="1:18" x14ac:dyDescent="0.25">
      <c r="A18" s="1">
        <v>16</v>
      </c>
      <c r="B18" s="68" t="s">
        <v>40</v>
      </c>
      <c r="C18" s="34">
        <f t="shared" si="0"/>
        <v>2617</v>
      </c>
      <c r="D18" s="27">
        <v>10</v>
      </c>
      <c r="E18" s="27">
        <v>710</v>
      </c>
      <c r="F18" s="27">
        <v>1692</v>
      </c>
      <c r="G18" s="27">
        <v>167</v>
      </c>
      <c r="H18" s="27">
        <v>38</v>
      </c>
      <c r="J18" s="1">
        <v>1</v>
      </c>
      <c r="K18" s="40" t="s">
        <v>195</v>
      </c>
      <c r="L18" s="46">
        <f t="shared" ref="L18:L24" si="2">SUM(M18:Q18)</f>
        <v>7685</v>
      </c>
      <c r="M18" s="27">
        <v>280</v>
      </c>
      <c r="N18" s="27">
        <v>864</v>
      </c>
      <c r="O18" s="27">
        <v>2342</v>
      </c>
      <c r="P18" s="27">
        <v>4039</v>
      </c>
      <c r="Q18" s="27">
        <v>160</v>
      </c>
    </row>
    <row r="19" spans="1:18" x14ac:dyDescent="0.25">
      <c r="A19" s="1">
        <v>17</v>
      </c>
      <c r="B19" s="43" t="s">
        <v>34</v>
      </c>
      <c r="C19" s="34">
        <f t="shared" si="0"/>
        <v>2305</v>
      </c>
      <c r="D19" s="27">
        <v>100</v>
      </c>
      <c r="E19" s="27">
        <v>390</v>
      </c>
      <c r="F19" s="27">
        <v>1177</v>
      </c>
      <c r="G19" s="27">
        <v>578</v>
      </c>
      <c r="H19" s="27">
        <v>60</v>
      </c>
      <c r="J19" s="1">
        <v>2</v>
      </c>
      <c r="K19" s="43" t="s">
        <v>35</v>
      </c>
      <c r="L19" s="46">
        <f t="shared" si="2"/>
        <v>4346</v>
      </c>
      <c r="M19" s="27">
        <v>110</v>
      </c>
      <c r="N19" s="27">
        <v>860</v>
      </c>
      <c r="O19" s="27">
        <v>1990</v>
      </c>
      <c r="P19" s="27">
        <v>1266</v>
      </c>
      <c r="Q19" s="27">
        <v>120</v>
      </c>
    </row>
    <row r="20" spans="1:18" x14ac:dyDescent="0.25">
      <c r="A20" s="1">
        <v>18</v>
      </c>
      <c r="B20" s="43" t="s">
        <v>32</v>
      </c>
      <c r="C20" s="34">
        <f t="shared" si="0"/>
        <v>2299</v>
      </c>
      <c r="D20" s="27">
        <v>110</v>
      </c>
      <c r="E20" s="27">
        <v>440</v>
      </c>
      <c r="F20" s="27">
        <v>1182</v>
      </c>
      <c r="G20" s="27">
        <v>487</v>
      </c>
      <c r="H20" s="27">
        <v>80</v>
      </c>
      <c r="J20" s="1">
        <v>3</v>
      </c>
      <c r="K20" s="43" t="s">
        <v>31</v>
      </c>
      <c r="L20" s="46">
        <f t="shared" si="2"/>
        <v>3365</v>
      </c>
      <c r="M20" s="27">
        <v>140</v>
      </c>
      <c r="N20" s="27">
        <v>580</v>
      </c>
      <c r="O20" s="27">
        <v>1898</v>
      </c>
      <c r="P20" s="27">
        <v>627</v>
      </c>
      <c r="Q20" s="27">
        <v>120</v>
      </c>
    </row>
    <row r="21" spans="1:18" x14ac:dyDescent="0.25">
      <c r="A21" s="1">
        <v>19</v>
      </c>
      <c r="B21" s="43" t="s">
        <v>73</v>
      </c>
      <c r="C21" s="34">
        <f t="shared" si="0"/>
        <v>2111</v>
      </c>
      <c r="D21" s="27">
        <v>175</v>
      </c>
      <c r="E21" s="27">
        <v>405</v>
      </c>
      <c r="F21" s="27">
        <v>889</v>
      </c>
      <c r="G21" s="27">
        <v>622</v>
      </c>
      <c r="H21" s="27">
        <v>20</v>
      </c>
      <c r="J21" s="1">
        <v>4</v>
      </c>
      <c r="K21" s="43" t="s">
        <v>33</v>
      </c>
      <c r="L21" s="46">
        <f t="shared" si="2"/>
        <v>2954</v>
      </c>
      <c r="M21" s="27">
        <v>110</v>
      </c>
      <c r="N21" s="27">
        <v>544</v>
      </c>
      <c r="O21" s="27">
        <v>1483</v>
      </c>
      <c r="P21" s="27">
        <v>757</v>
      </c>
      <c r="Q21" s="27">
        <v>60</v>
      </c>
    </row>
    <row r="22" spans="1:18" x14ac:dyDescent="0.25">
      <c r="A22" s="1">
        <v>20</v>
      </c>
      <c r="B22" s="43" t="s">
        <v>295</v>
      </c>
      <c r="C22" s="28">
        <f t="shared" si="0"/>
        <v>2084</v>
      </c>
      <c r="D22" s="27">
        <v>60</v>
      </c>
      <c r="E22" s="27">
        <v>508</v>
      </c>
      <c r="F22" s="27">
        <v>1040</v>
      </c>
      <c r="G22" s="27">
        <v>421</v>
      </c>
      <c r="H22" s="27">
        <v>55</v>
      </c>
      <c r="J22" s="1">
        <v>5</v>
      </c>
      <c r="K22" s="43" t="s">
        <v>34</v>
      </c>
      <c r="L22" s="46">
        <f t="shared" si="2"/>
        <v>2305</v>
      </c>
      <c r="M22" s="27">
        <v>100</v>
      </c>
      <c r="N22" s="27">
        <v>390</v>
      </c>
      <c r="O22" s="27">
        <v>1177</v>
      </c>
      <c r="P22" s="27">
        <v>578</v>
      </c>
      <c r="Q22" s="27">
        <v>60</v>
      </c>
    </row>
    <row r="23" spans="1:18" ht="15.75" thickBot="1" x14ac:dyDescent="0.3">
      <c r="A23" s="1">
        <v>21</v>
      </c>
      <c r="B23" s="67" t="s">
        <v>76</v>
      </c>
      <c r="C23" s="34">
        <f t="shared" si="0"/>
        <v>2031</v>
      </c>
      <c r="D23" s="27">
        <v>140</v>
      </c>
      <c r="E23" s="27">
        <v>530</v>
      </c>
      <c r="F23" s="27">
        <v>989</v>
      </c>
      <c r="G23" s="27">
        <v>302</v>
      </c>
      <c r="H23" s="27">
        <v>70</v>
      </c>
      <c r="J23" s="1">
        <v>6</v>
      </c>
      <c r="K23" s="43" t="s">
        <v>32</v>
      </c>
      <c r="L23" s="46">
        <f t="shared" si="2"/>
        <v>2299</v>
      </c>
      <c r="M23" s="27">
        <v>110</v>
      </c>
      <c r="N23" s="27">
        <v>440</v>
      </c>
      <c r="O23" s="27">
        <v>1182</v>
      </c>
      <c r="P23" s="27">
        <v>487</v>
      </c>
      <c r="Q23" s="27">
        <v>80</v>
      </c>
    </row>
    <row r="24" spans="1:18" ht="15.75" thickBot="1" x14ac:dyDescent="0.3">
      <c r="A24" s="1">
        <v>22</v>
      </c>
      <c r="B24" s="43" t="s">
        <v>246</v>
      </c>
      <c r="C24" s="34">
        <f t="shared" si="0"/>
        <v>1983</v>
      </c>
      <c r="D24" s="27">
        <v>75</v>
      </c>
      <c r="E24" s="27">
        <v>414</v>
      </c>
      <c r="F24" s="27">
        <v>828</v>
      </c>
      <c r="G24" s="27">
        <v>421</v>
      </c>
      <c r="H24" s="27">
        <v>245</v>
      </c>
      <c r="J24" s="1">
        <v>7</v>
      </c>
      <c r="K24" s="67" t="s">
        <v>246</v>
      </c>
      <c r="L24" s="46">
        <f t="shared" si="2"/>
        <v>1983</v>
      </c>
      <c r="M24" s="27">
        <v>75</v>
      </c>
      <c r="N24" s="27">
        <v>414</v>
      </c>
      <c r="O24" s="27">
        <v>828</v>
      </c>
      <c r="P24" s="27">
        <v>421</v>
      </c>
      <c r="Q24" s="27">
        <v>245</v>
      </c>
    </row>
    <row r="25" spans="1:18" x14ac:dyDescent="0.25">
      <c r="A25" s="1">
        <v>23</v>
      </c>
      <c r="B25" s="43" t="s">
        <v>74</v>
      </c>
      <c r="C25" s="34">
        <f t="shared" si="0"/>
        <v>1944</v>
      </c>
      <c r="D25" s="27">
        <v>100</v>
      </c>
      <c r="E25" s="27">
        <v>550</v>
      </c>
      <c r="F25" s="27">
        <v>916</v>
      </c>
      <c r="G25" s="27">
        <v>338</v>
      </c>
      <c r="H25" s="27">
        <v>40</v>
      </c>
      <c r="K25" s="10" t="str">
        <f>K13</f>
        <v>Середнє без завідувача</v>
      </c>
      <c r="L25" s="13">
        <f>AVERAGE(L19:L24)</f>
        <v>2875.3333333333335</v>
      </c>
    </row>
    <row r="26" spans="1:18" x14ac:dyDescent="0.25">
      <c r="A26" s="1">
        <v>24</v>
      </c>
      <c r="B26" s="43" t="s">
        <v>78</v>
      </c>
      <c r="C26" s="34">
        <f t="shared" si="0"/>
        <v>1678</v>
      </c>
      <c r="D26" s="27">
        <v>110</v>
      </c>
      <c r="E26" s="27">
        <v>553</v>
      </c>
      <c r="F26" s="27">
        <v>601</v>
      </c>
      <c r="G26" s="27">
        <v>384</v>
      </c>
      <c r="H26" s="27">
        <v>30</v>
      </c>
      <c r="K26" s="11" t="str">
        <f>K14</f>
        <v>Рейтинг завідувача</v>
      </c>
      <c r="L26" s="49">
        <f>(L25+L18)/2</f>
        <v>5280.166666666667</v>
      </c>
    </row>
    <row r="27" spans="1:18" x14ac:dyDescent="0.25">
      <c r="A27" s="1">
        <v>25</v>
      </c>
      <c r="B27" s="43" t="s">
        <v>312</v>
      </c>
      <c r="C27" s="34">
        <f t="shared" si="0"/>
        <v>1304</v>
      </c>
      <c r="D27" s="27">
        <v>100</v>
      </c>
      <c r="E27" s="27">
        <v>310</v>
      </c>
      <c r="F27" s="27">
        <v>700</v>
      </c>
      <c r="G27" s="27">
        <v>190</v>
      </c>
      <c r="H27" s="27">
        <v>4</v>
      </c>
      <c r="K27" s="11" t="str">
        <f>K15</f>
        <v>Рейтинг кафедри</v>
      </c>
      <c r="L27" s="13">
        <f>L25+L26</f>
        <v>8155.5</v>
      </c>
    </row>
    <row r="28" spans="1:18" x14ac:dyDescent="0.25">
      <c r="A28" s="1">
        <v>26</v>
      </c>
      <c r="B28" s="43" t="s">
        <v>216</v>
      </c>
      <c r="C28" s="34">
        <f t="shared" si="0"/>
        <v>1163</v>
      </c>
      <c r="D28" s="27">
        <v>100</v>
      </c>
      <c r="E28" s="27">
        <v>100</v>
      </c>
      <c r="F28" s="27">
        <v>910</v>
      </c>
      <c r="G28" s="27">
        <v>53</v>
      </c>
      <c r="H28" s="27">
        <v>0</v>
      </c>
    </row>
    <row r="29" spans="1:18" x14ac:dyDescent="0.25">
      <c r="A29" s="1">
        <v>27</v>
      </c>
      <c r="B29" s="43" t="s">
        <v>322</v>
      </c>
      <c r="C29" s="34">
        <f t="shared" si="0"/>
        <v>731</v>
      </c>
      <c r="D29" s="27">
        <v>230</v>
      </c>
      <c r="E29" s="27">
        <v>130</v>
      </c>
      <c r="F29" s="27">
        <v>231</v>
      </c>
      <c r="G29" s="27">
        <v>115</v>
      </c>
      <c r="H29" s="27">
        <v>25</v>
      </c>
      <c r="J29" s="1"/>
      <c r="K29" s="72" t="s">
        <v>328</v>
      </c>
      <c r="L29" s="11" t="s">
        <v>249</v>
      </c>
      <c r="M29" s="20"/>
      <c r="N29" s="20"/>
      <c r="O29" s="20"/>
      <c r="P29" s="20"/>
    </row>
    <row r="30" spans="1:18" x14ac:dyDescent="0.25">
      <c r="A30" s="1">
        <v>28</v>
      </c>
      <c r="B30" s="69" t="s">
        <v>323</v>
      </c>
      <c r="C30" s="83">
        <f t="shared" si="0"/>
        <v>439</v>
      </c>
      <c r="D30" s="27">
        <v>70</v>
      </c>
      <c r="E30" s="27">
        <v>160</v>
      </c>
      <c r="F30" s="27">
        <v>180</v>
      </c>
      <c r="G30" s="27">
        <v>19</v>
      </c>
      <c r="H30" s="27">
        <v>10</v>
      </c>
      <c r="J30" s="1">
        <v>1</v>
      </c>
      <c r="K30" s="66" t="s">
        <v>77</v>
      </c>
      <c r="L30" s="46">
        <f t="shared" ref="L30:L40" si="3">SUM(M30:Q30)</f>
        <v>4178</v>
      </c>
      <c r="M30" s="27">
        <v>250</v>
      </c>
      <c r="N30" s="27">
        <v>1210</v>
      </c>
      <c r="O30" s="27">
        <v>1832</v>
      </c>
      <c r="P30" s="27">
        <v>746</v>
      </c>
      <c r="Q30" s="27">
        <v>140</v>
      </c>
      <c r="R30" s="5"/>
    </row>
    <row r="31" spans="1:18" x14ac:dyDescent="0.25">
      <c r="A31" s="1"/>
      <c r="B31" s="88" t="s">
        <v>197</v>
      </c>
      <c r="C31" s="89">
        <f>AVERAGE(C3:C30)</f>
        <v>3627.1785714285716</v>
      </c>
      <c r="J31" s="1">
        <v>2</v>
      </c>
      <c r="K31" s="43" t="s">
        <v>72</v>
      </c>
      <c r="L31" s="46">
        <f t="shared" si="3"/>
        <v>3943</v>
      </c>
      <c r="M31" s="27">
        <v>180</v>
      </c>
      <c r="N31" s="27">
        <v>510</v>
      </c>
      <c r="O31" s="27">
        <v>1230</v>
      </c>
      <c r="P31" s="27">
        <v>1983</v>
      </c>
      <c r="Q31" s="27">
        <v>40</v>
      </c>
    </row>
    <row r="32" spans="1:18" x14ac:dyDescent="0.25">
      <c r="B32" s="84"/>
      <c r="C32" s="85"/>
      <c r="J32" s="1">
        <v>3</v>
      </c>
      <c r="K32" s="43" t="s">
        <v>111</v>
      </c>
      <c r="L32" s="46">
        <f t="shared" si="3"/>
        <v>2939</v>
      </c>
      <c r="M32" s="27">
        <v>180</v>
      </c>
      <c r="N32" s="27">
        <v>490</v>
      </c>
      <c r="O32" s="27">
        <v>1819</v>
      </c>
      <c r="P32" s="27">
        <v>230</v>
      </c>
      <c r="Q32" s="27">
        <v>220</v>
      </c>
    </row>
    <row r="33" spans="7:17" x14ac:dyDescent="0.25">
      <c r="J33" s="1">
        <v>4</v>
      </c>
      <c r="K33" s="43" t="s">
        <v>75</v>
      </c>
      <c r="L33" s="46">
        <f t="shared" si="3"/>
        <v>2857</v>
      </c>
      <c r="M33" s="27">
        <v>125</v>
      </c>
      <c r="N33" s="27">
        <v>940</v>
      </c>
      <c r="O33" s="27">
        <v>1417</v>
      </c>
      <c r="P33" s="27">
        <v>335</v>
      </c>
      <c r="Q33" s="27">
        <v>40</v>
      </c>
    </row>
    <row r="34" spans="7:17" x14ac:dyDescent="0.25">
      <c r="G34" t="s">
        <v>291</v>
      </c>
      <c r="J34" s="1">
        <v>5</v>
      </c>
      <c r="K34" s="68" t="s">
        <v>79</v>
      </c>
      <c r="L34" s="46">
        <f t="shared" si="3"/>
        <v>2708</v>
      </c>
      <c r="M34" s="27">
        <v>110</v>
      </c>
      <c r="N34" s="27">
        <v>681</v>
      </c>
      <c r="O34" s="27">
        <v>890</v>
      </c>
      <c r="P34" s="27">
        <v>977</v>
      </c>
      <c r="Q34" s="27">
        <v>50</v>
      </c>
    </row>
    <row r="35" spans="7:17" x14ac:dyDescent="0.25">
      <c r="J35" s="1">
        <v>6</v>
      </c>
      <c r="K35" s="68" t="s">
        <v>176</v>
      </c>
      <c r="L35" s="46">
        <f t="shared" si="3"/>
        <v>2694</v>
      </c>
      <c r="M35" s="27">
        <v>112</v>
      </c>
      <c r="N35" s="27">
        <v>572</v>
      </c>
      <c r="O35" s="27">
        <v>1500</v>
      </c>
      <c r="P35" s="27">
        <v>400</v>
      </c>
      <c r="Q35" s="27">
        <v>110</v>
      </c>
    </row>
    <row r="36" spans="7:17" x14ac:dyDescent="0.25">
      <c r="J36" s="1">
        <v>7</v>
      </c>
      <c r="K36" s="43" t="s">
        <v>73</v>
      </c>
      <c r="L36" s="46">
        <f t="shared" si="3"/>
        <v>2111</v>
      </c>
      <c r="M36" s="27">
        <v>175</v>
      </c>
      <c r="N36" s="27">
        <v>405</v>
      </c>
      <c r="O36" s="27">
        <v>889</v>
      </c>
      <c r="P36" s="27">
        <v>622</v>
      </c>
      <c r="Q36" s="27">
        <v>20</v>
      </c>
    </row>
    <row r="37" spans="7:17" x14ac:dyDescent="0.25">
      <c r="J37" s="1">
        <v>8</v>
      </c>
      <c r="K37" s="43" t="s">
        <v>295</v>
      </c>
      <c r="L37" s="46">
        <f t="shared" si="3"/>
        <v>2084</v>
      </c>
      <c r="M37" s="27">
        <v>60</v>
      </c>
      <c r="N37" s="27">
        <v>508</v>
      </c>
      <c r="O37" s="27">
        <v>1040</v>
      </c>
      <c r="P37" s="27">
        <v>421</v>
      </c>
      <c r="Q37" s="27">
        <v>55</v>
      </c>
    </row>
    <row r="38" spans="7:17" x14ac:dyDescent="0.25">
      <c r="J38" s="1">
        <v>9</v>
      </c>
      <c r="K38" s="43" t="s">
        <v>76</v>
      </c>
      <c r="L38" s="46">
        <f t="shared" si="3"/>
        <v>2031</v>
      </c>
      <c r="M38" s="27">
        <v>140</v>
      </c>
      <c r="N38" s="27">
        <v>530</v>
      </c>
      <c r="O38" s="27">
        <v>989</v>
      </c>
      <c r="P38" s="27">
        <v>302</v>
      </c>
      <c r="Q38" s="27">
        <v>70</v>
      </c>
    </row>
    <row r="39" spans="7:17" x14ac:dyDescent="0.25">
      <c r="J39" s="1">
        <v>10</v>
      </c>
      <c r="K39" s="43" t="s">
        <v>74</v>
      </c>
      <c r="L39" s="46">
        <f t="shared" si="3"/>
        <v>1944</v>
      </c>
      <c r="M39" s="27">
        <v>100</v>
      </c>
      <c r="N39" s="27">
        <v>550</v>
      </c>
      <c r="O39" s="27">
        <v>916</v>
      </c>
      <c r="P39" s="27">
        <v>338</v>
      </c>
      <c r="Q39" s="27">
        <v>40</v>
      </c>
    </row>
    <row r="40" spans="7:17" ht="15.75" thickBot="1" x14ac:dyDescent="0.3">
      <c r="J40" s="1">
        <v>11</v>
      </c>
      <c r="K40" s="67" t="s">
        <v>78</v>
      </c>
      <c r="L40" s="46">
        <f t="shared" si="3"/>
        <v>1678</v>
      </c>
      <c r="M40" s="27">
        <v>110</v>
      </c>
      <c r="N40" s="27">
        <v>553</v>
      </c>
      <c r="O40" s="27">
        <v>601</v>
      </c>
      <c r="P40" s="27">
        <v>384</v>
      </c>
      <c r="Q40" s="27">
        <v>30</v>
      </c>
    </row>
    <row r="41" spans="7:17" x14ac:dyDescent="0.25">
      <c r="K41" s="10" t="str">
        <f>K25</f>
        <v>Середнє без завідувача</v>
      </c>
      <c r="L41" s="13">
        <f>AVERAGE(L31:L40)</f>
        <v>2498.9</v>
      </c>
      <c r="M41" s="5"/>
      <c r="N41" s="5"/>
      <c r="O41" s="5"/>
      <c r="P41" s="5"/>
    </row>
    <row r="42" spans="7:17" x14ac:dyDescent="0.25">
      <c r="K42" s="11" t="str">
        <f>K26</f>
        <v>Рейтинг завідувача</v>
      </c>
      <c r="L42" s="49">
        <f>(L41+L30)/2</f>
        <v>3338.45</v>
      </c>
      <c r="M42" s="5"/>
      <c r="N42" s="5"/>
      <c r="O42" s="5"/>
      <c r="P42" s="5"/>
    </row>
    <row r="43" spans="7:17" x14ac:dyDescent="0.25">
      <c r="K43" s="11" t="str">
        <f>K27</f>
        <v>Рейтинг кафедри</v>
      </c>
      <c r="L43" s="13">
        <f>L42+L41</f>
        <v>5837.35</v>
      </c>
      <c r="M43" s="5"/>
      <c r="N43" s="5"/>
      <c r="O43" s="5"/>
      <c r="P43" s="5"/>
    </row>
    <row r="45" spans="7:17" x14ac:dyDescent="0.25">
      <c r="K45" s="20"/>
      <c r="L45" s="20"/>
    </row>
    <row r="46" spans="7:17" x14ac:dyDescent="0.25">
      <c r="K46" s="20"/>
      <c r="L46" s="20"/>
    </row>
    <row r="47" spans="7:17" x14ac:dyDescent="0.25">
      <c r="L47" s="20"/>
    </row>
    <row r="48" spans="7:17" x14ac:dyDescent="0.25">
      <c r="L48" s="20"/>
    </row>
    <row r="49" spans="10:13" x14ac:dyDescent="0.25">
      <c r="L49" s="20"/>
    </row>
    <row r="50" spans="10:13" x14ac:dyDescent="0.25">
      <c r="L50" s="20"/>
    </row>
    <row r="51" spans="10:13" x14ac:dyDescent="0.25">
      <c r="L51" s="20"/>
    </row>
    <row r="52" spans="10:13" x14ac:dyDescent="0.25">
      <c r="K52" s="20"/>
      <c r="L52" s="20"/>
    </row>
    <row r="53" spans="10:13" x14ac:dyDescent="0.25">
      <c r="K53" s="20"/>
      <c r="L53" s="20"/>
    </row>
    <row r="54" spans="10:13" x14ac:dyDescent="0.25">
      <c r="K54" s="20"/>
      <c r="L54" s="20"/>
    </row>
    <row r="56" spans="10:13" x14ac:dyDescent="0.25">
      <c r="K56" s="11" t="s">
        <v>282</v>
      </c>
      <c r="L56" s="28">
        <f>(L57+L32)/2</f>
        <v>3283.1</v>
      </c>
      <c r="M56" s="20" t="s">
        <v>111</v>
      </c>
    </row>
    <row r="57" spans="10:13" x14ac:dyDescent="0.25">
      <c r="K57" s="1" t="s">
        <v>283</v>
      </c>
      <c r="L57" s="18">
        <v>3627.2</v>
      </c>
    </row>
    <row r="59" spans="10:13" x14ac:dyDescent="0.25">
      <c r="K59" s="11" t="s">
        <v>286</v>
      </c>
      <c r="L59" s="13">
        <f>L63+L56</f>
        <v>10993.233333333334</v>
      </c>
    </row>
    <row r="60" spans="10:13" x14ac:dyDescent="0.25">
      <c r="J60" s="26">
        <v>1</v>
      </c>
      <c r="K60" s="1" t="s">
        <v>321</v>
      </c>
      <c r="L60" s="44">
        <v>9137.5</v>
      </c>
    </row>
    <row r="61" spans="10:13" x14ac:dyDescent="0.25">
      <c r="J61" s="26">
        <v>2</v>
      </c>
      <c r="K61" s="1" t="s">
        <v>248</v>
      </c>
      <c r="L61" s="44">
        <v>8155.5</v>
      </c>
    </row>
    <row r="62" spans="10:13" x14ac:dyDescent="0.25">
      <c r="J62" s="26">
        <v>3</v>
      </c>
      <c r="K62" s="1" t="s">
        <v>353</v>
      </c>
      <c r="L62" s="44">
        <v>5837.4</v>
      </c>
    </row>
    <row r="63" spans="10:13" x14ac:dyDescent="0.25">
      <c r="K63" s="1" t="s">
        <v>285</v>
      </c>
      <c r="L63" s="18">
        <f>AVERAGE(L60:L62)</f>
        <v>7710.1333333333341</v>
      </c>
    </row>
  </sheetData>
  <sortState xmlns:xlrd2="http://schemas.microsoft.com/office/spreadsheetml/2017/richdata2" ref="A3:H30">
    <sortCondition descending="1" ref="C3:C30"/>
  </sortState>
  <mergeCells count="1">
    <mergeCell ref="B1:H1"/>
  </mergeCells>
  <pageMargins left="0.7" right="0.7" top="0.75" bottom="0.75" header="0.3" footer="0.3"/>
  <pageSetup paperSize="9" scale="44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Всі викладачі</vt:lpstr>
      <vt:lpstr>Завідувачі кафедр</vt:lpstr>
      <vt:lpstr>Всі кафедри</vt:lpstr>
      <vt:lpstr>Директори і декани</vt:lpstr>
      <vt:lpstr>Інститути факультети</vt:lpstr>
      <vt:lpstr>ІПП</vt:lpstr>
      <vt:lpstr>ІФК</vt:lpstr>
      <vt:lpstr>ФІСФ</vt:lpstr>
      <vt:lpstr>ФМФ</vt:lpstr>
      <vt:lpstr>ПГФ</vt:lpstr>
      <vt:lpstr>ІПіМВ</vt:lpstr>
      <vt:lpstr>ІКМ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2022-09-21T12:50:03Z</cp:lastPrinted>
  <dcterms:created xsi:type="dcterms:W3CDTF">2018-12-18T10:28:51Z</dcterms:created>
  <dcterms:modified xsi:type="dcterms:W3CDTF">2022-09-30T06:26:07Z</dcterms:modified>
</cp:coreProperties>
</file>