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ЦЗЯВО\ЦЗЯВО 2023\Рейтинг викладачів 2022-2023\"/>
    </mc:Choice>
  </mc:AlternateContent>
  <xr:revisionPtr revIDLastSave="0" documentId="13_ncr:1_{11E7F4E6-3217-4ABF-8095-C50DF74CF460}" xr6:coauthVersionLast="47" xr6:coauthVersionMax="47" xr10:uidLastSave="{00000000-0000-0000-0000-000000000000}"/>
  <bookViews>
    <workbookView xWindow="-120" yWindow="-120" windowWidth="20730" windowHeight="11160" firstSheet="11" activeTab="18" xr2:uid="{00000000-000D-0000-FFFF-FFFF00000000}"/>
  </bookViews>
  <sheets>
    <sheet name="Всі викладачі" sheetId="1" r:id="rId1"/>
    <sheet name="Завідувачі кафедр" sheetId="2" r:id="rId2"/>
    <sheet name="Всі кафедри" sheetId="3" r:id="rId3"/>
    <sheet name="Директори і декани" sheetId="4" r:id="rId4"/>
    <sheet name="Інститути факультети" sheetId="5" r:id="rId5"/>
    <sheet name="ІПП" sheetId="6" r:id="rId6"/>
    <sheet name="ІПП Виклад" sheetId="7" r:id="rId7"/>
    <sheet name="ІФК" sheetId="8" r:id="rId8"/>
    <sheet name="ІФК Виклад" sheetId="9" r:id="rId9"/>
    <sheet name="ФІСФ" sheetId="10" r:id="rId10"/>
    <sheet name="ФІСФ Виклад" sheetId="11" r:id="rId11"/>
    <sheet name="ФМФ" sheetId="12" r:id="rId12"/>
    <sheet name="ФМФ Виклад" sheetId="13" r:id="rId13"/>
    <sheet name="ПГФ" sheetId="14" r:id="rId14"/>
    <sheet name="ПГФ Виклад" sheetId="15" r:id="rId15"/>
    <sheet name="ІПіМВ" sheetId="16" r:id="rId16"/>
    <sheet name="ІП і МВ Виклад" sheetId="17" r:id="rId17"/>
    <sheet name="ІКМ" sheetId="18" r:id="rId18"/>
    <sheet name="ІКМ Виклад" sheetId="19" r:id="rId19"/>
  </sheets>
  <calcPr calcId="191029"/>
  <extLst>
    <ext uri="GoogleSheetsCustomDataVersion2">
      <go:sheetsCustomData xmlns:go="http://customooxmlschemas.google.com/" r:id="rId23" roundtripDataChecksum="4e1m39UCGg6xy2zBRqEFpB7ounAh5UteujWzEEtnZ60="/>
    </ext>
  </extLst>
</workbook>
</file>

<file path=xl/calcChain.xml><?xml version="1.0" encoding="utf-8"?>
<calcChain xmlns="http://schemas.openxmlformats.org/spreadsheetml/2006/main">
  <c r="C46" i="19" l="1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47" i="19" s="1"/>
  <c r="L76" i="18"/>
  <c r="L75" i="18"/>
  <c r="L74" i="18"/>
  <c r="L73" i="18"/>
  <c r="L77" i="18" s="1"/>
  <c r="L72" i="18"/>
  <c r="L68" i="18"/>
  <c r="L54" i="18"/>
  <c r="L53" i="18"/>
  <c r="L52" i="18"/>
  <c r="L51" i="18"/>
  <c r="L50" i="18"/>
  <c r="L49" i="18"/>
  <c r="L48" i="18"/>
  <c r="L47" i="18"/>
  <c r="L46" i="18"/>
  <c r="C46" i="18"/>
  <c r="L45" i="18"/>
  <c r="C45" i="18"/>
  <c r="L44" i="18"/>
  <c r="C44" i="18"/>
  <c r="L43" i="18"/>
  <c r="C43" i="18"/>
  <c r="L42" i="18"/>
  <c r="C42" i="18"/>
  <c r="L41" i="18"/>
  <c r="C41" i="18"/>
  <c r="L40" i="18"/>
  <c r="C40" i="18"/>
  <c r="L39" i="18"/>
  <c r="C39" i="18"/>
  <c r="L38" i="18"/>
  <c r="C38" i="18"/>
  <c r="L37" i="18"/>
  <c r="C37" i="18"/>
  <c r="L36" i="18"/>
  <c r="C36" i="18"/>
  <c r="L35" i="18"/>
  <c r="C35" i="18"/>
  <c r="L34" i="18"/>
  <c r="C34" i="18"/>
  <c r="L33" i="18"/>
  <c r="C33" i="18"/>
  <c r="L32" i="18"/>
  <c r="C32" i="18"/>
  <c r="L31" i="18"/>
  <c r="L55" i="18" s="1"/>
  <c r="C31" i="18"/>
  <c r="C30" i="18"/>
  <c r="C29" i="18"/>
  <c r="C28" i="18"/>
  <c r="C27" i="18"/>
  <c r="C26" i="18"/>
  <c r="L25" i="18"/>
  <c r="C25" i="18"/>
  <c r="L24" i="18"/>
  <c r="C24" i="18"/>
  <c r="L23" i="18"/>
  <c r="C23" i="18"/>
  <c r="L22" i="18"/>
  <c r="C22" i="18"/>
  <c r="L21" i="18"/>
  <c r="C21" i="18"/>
  <c r="L20" i="18"/>
  <c r="L26" i="18" s="1"/>
  <c r="C20" i="18"/>
  <c r="L19" i="18"/>
  <c r="L27" i="18" s="1"/>
  <c r="C19" i="18"/>
  <c r="C18" i="18"/>
  <c r="C17" i="18"/>
  <c r="C16" i="18"/>
  <c r="C15" i="18"/>
  <c r="C14" i="18"/>
  <c r="L13" i="18"/>
  <c r="C13" i="18"/>
  <c r="L12" i="18"/>
  <c r="C12" i="18"/>
  <c r="L11" i="18"/>
  <c r="C11" i="18"/>
  <c r="L10" i="18"/>
  <c r="C10" i="18"/>
  <c r="L9" i="18"/>
  <c r="C9" i="18"/>
  <c r="L8" i="18"/>
  <c r="C8" i="18"/>
  <c r="L7" i="18"/>
  <c r="C7" i="18"/>
  <c r="L6" i="18"/>
  <c r="C6" i="18"/>
  <c r="L5" i="18"/>
  <c r="L14" i="18" s="1"/>
  <c r="C5" i="18"/>
  <c r="L4" i="18"/>
  <c r="L15" i="18" s="1"/>
  <c r="C4" i="18"/>
  <c r="C3" i="18"/>
  <c r="C47" i="18" s="1"/>
  <c r="L61" i="18" s="1"/>
  <c r="L60" i="18" s="1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21" i="17" s="1"/>
  <c r="L45" i="16"/>
  <c r="L32" i="16"/>
  <c r="L31" i="16"/>
  <c r="L38" i="16" s="1"/>
  <c r="L30" i="16"/>
  <c r="L29" i="16"/>
  <c r="L28" i="16"/>
  <c r="L27" i="16"/>
  <c r="L26" i="16"/>
  <c r="L33" i="16" s="1"/>
  <c r="L25" i="16"/>
  <c r="C20" i="16"/>
  <c r="L19" i="16"/>
  <c r="C19" i="16"/>
  <c r="L18" i="16"/>
  <c r="C18" i="16"/>
  <c r="L17" i="16"/>
  <c r="C17" i="16"/>
  <c r="L16" i="16"/>
  <c r="C16" i="16"/>
  <c r="L15" i="16"/>
  <c r="L20" i="16" s="1"/>
  <c r="C15" i="16"/>
  <c r="C14" i="16"/>
  <c r="C13" i="16"/>
  <c r="C12" i="16"/>
  <c r="C11" i="16"/>
  <c r="C10" i="16"/>
  <c r="C9" i="16"/>
  <c r="L8" i="16"/>
  <c r="C8" i="16"/>
  <c r="L7" i="16"/>
  <c r="C7" i="16"/>
  <c r="L6" i="16"/>
  <c r="C6" i="16"/>
  <c r="L5" i="16"/>
  <c r="C5" i="16"/>
  <c r="L4" i="16"/>
  <c r="L10" i="16" s="1"/>
  <c r="C4" i="16"/>
  <c r="C3" i="16"/>
  <c r="C21" i="16" s="1"/>
  <c r="L39" i="16" s="1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5" i="15"/>
  <c r="C8" i="15"/>
  <c r="C7" i="15"/>
  <c r="C6" i="15"/>
  <c r="C4" i="15"/>
  <c r="C3" i="15"/>
  <c r="C24" i="15" s="1"/>
  <c r="L47" i="14"/>
  <c r="L43" i="14" s="1"/>
  <c r="L34" i="14"/>
  <c r="L33" i="14"/>
  <c r="L32" i="14"/>
  <c r="L31" i="14"/>
  <c r="L30" i="14"/>
  <c r="L29" i="14"/>
  <c r="L28" i="14"/>
  <c r="L35" i="14" s="1"/>
  <c r="L36" i="14" s="1"/>
  <c r="L37" i="14" s="1"/>
  <c r="L27" i="14"/>
  <c r="C23" i="14"/>
  <c r="C22" i="14"/>
  <c r="L21" i="14"/>
  <c r="C21" i="14"/>
  <c r="L20" i="14"/>
  <c r="C20" i="14"/>
  <c r="L19" i="14"/>
  <c r="C19" i="14"/>
  <c r="L18" i="14"/>
  <c r="C18" i="14"/>
  <c r="L17" i="14"/>
  <c r="L16" i="14"/>
  <c r="C16" i="14"/>
  <c r="L15" i="14"/>
  <c r="C15" i="14"/>
  <c r="L14" i="14"/>
  <c r="L22" i="14" s="1"/>
  <c r="L23" i="14" s="1"/>
  <c r="L24" i="14" s="1"/>
  <c r="C14" i="14"/>
  <c r="C13" i="14"/>
  <c r="C12" i="14"/>
  <c r="C11" i="14"/>
  <c r="C10" i="14"/>
  <c r="C9" i="14"/>
  <c r="L8" i="14"/>
  <c r="C8" i="14"/>
  <c r="L7" i="14"/>
  <c r="L9" i="14" s="1"/>
  <c r="L10" i="14" s="1"/>
  <c r="L11" i="14" s="1"/>
  <c r="C7" i="14"/>
  <c r="L6" i="14"/>
  <c r="C6" i="14"/>
  <c r="L5" i="14"/>
  <c r="C5" i="14"/>
  <c r="L4" i="14"/>
  <c r="C4" i="14"/>
  <c r="C3" i="14"/>
  <c r="C24" i="14" s="1"/>
  <c r="L41" i="14" s="1"/>
  <c r="L40" i="14" s="1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9" i="13" s="1"/>
  <c r="L61" i="12"/>
  <c r="L51" i="12"/>
  <c r="L54" i="12" s="1"/>
  <c r="L38" i="12"/>
  <c r="L37" i="12"/>
  <c r="L36" i="12"/>
  <c r="L35" i="12"/>
  <c r="L34" i="12"/>
  <c r="L33" i="12"/>
  <c r="L32" i="12"/>
  <c r="L31" i="12"/>
  <c r="L39" i="12" s="1"/>
  <c r="L40" i="12" s="1"/>
  <c r="L41" i="12" s="1"/>
  <c r="L30" i="12"/>
  <c r="L29" i="12"/>
  <c r="L28" i="12"/>
  <c r="C28" i="12"/>
  <c r="C27" i="12"/>
  <c r="C26" i="12"/>
  <c r="K25" i="12"/>
  <c r="K41" i="12" s="1"/>
  <c r="C25" i="12"/>
  <c r="K24" i="12"/>
  <c r="K40" i="12" s="1"/>
  <c r="C24" i="12"/>
  <c r="K23" i="12"/>
  <c r="K39" i="12" s="1"/>
  <c r="C23" i="12"/>
  <c r="L22" i="12"/>
  <c r="C22" i="12"/>
  <c r="L21" i="12"/>
  <c r="C21" i="12"/>
  <c r="L20" i="12"/>
  <c r="C20" i="12"/>
  <c r="L19" i="12"/>
  <c r="C19" i="12"/>
  <c r="L18" i="12"/>
  <c r="C18" i="12"/>
  <c r="L17" i="12"/>
  <c r="L23" i="12" s="1"/>
  <c r="C17" i="12"/>
  <c r="L16" i="12"/>
  <c r="C16" i="12"/>
  <c r="C15" i="12"/>
  <c r="C14" i="12"/>
  <c r="C13" i="12"/>
  <c r="C12" i="12"/>
  <c r="C11" i="12"/>
  <c r="L10" i="12"/>
  <c r="C10" i="12"/>
  <c r="L9" i="12"/>
  <c r="C9" i="12"/>
  <c r="L8" i="12"/>
  <c r="C8" i="12"/>
  <c r="L7" i="12"/>
  <c r="C7" i="12"/>
  <c r="L6" i="12"/>
  <c r="C6" i="12"/>
  <c r="L5" i="12"/>
  <c r="C5" i="12"/>
  <c r="L4" i="12"/>
  <c r="C4" i="12"/>
  <c r="L3" i="12"/>
  <c r="L11" i="12" s="1"/>
  <c r="C3" i="12"/>
  <c r="C29" i="12" s="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6" i="11" s="1"/>
  <c r="L72" i="10"/>
  <c r="L59" i="10"/>
  <c r="L58" i="10"/>
  <c r="L57" i="10"/>
  <c r="L56" i="10"/>
  <c r="L55" i="10"/>
  <c r="L54" i="10"/>
  <c r="L60" i="10" s="1"/>
  <c r="L53" i="10"/>
  <c r="L52" i="10"/>
  <c r="L46" i="10"/>
  <c r="L45" i="10"/>
  <c r="L44" i="10"/>
  <c r="L43" i="10"/>
  <c r="L42" i="10"/>
  <c r="L41" i="10"/>
  <c r="L40" i="10"/>
  <c r="L39" i="10"/>
  <c r="L47" i="10" s="1"/>
  <c r="L38" i="10"/>
  <c r="C35" i="10"/>
  <c r="C34" i="10"/>
  <c r="C33" i="10"/>
  <c r="L32" i="10"/>
  <c r="L34" i="10" s="1"/>
  <c r="C32" i="10"/>
  <c r="L31" i="10"/>
  <c r="C31" i="10"/>
  <c r="L30" i="10"/>
  <c r="C30" i="10"/>
  <c r="L29" i="10"/>
  <c r="C29" i="10"/>
  <c r="L28" i="10"/>
  <c r="C28" i="10"/>
  <c r="L27" i="10"/>
  <c r="C27" i="10"/>
  <c r="L26" i="10"/>
  <c r="C26" i="10"/>
  <c r="L25" i="10"/>
  <c r="L33" i="10" s="1"/>
  <c r="C25" i="10"/>
  <c r="L24" i="10"/>
  <c r="C24" i="10"/>
  <c r="C23" i="10"/>
  <c r="C22" i="10"/>
  <c r="C21" i="10"/>
  <c r="C20" i="10"/>
  <c r="C19" i="10"/>
  <c r="L18" i="10"/>
  <c r="C18" i="10"/>
  <c r="L17" i="10"/>
  <c r="C17" i="10"/>
  <c r="L16" i="10"/>
  <c r="C16" i="10"/>
  <c r="L15" i="10"/>
  <c r="C15" i="10"/>
  <c r="L14" i="10"/>
  <c r="C14" i="10"/>
  <c r="L13" i="10"/>
  <c r="C13" i="10"/>
  <c r="L12" i="10"/>
  <c r="L19" i="10" s="1"/>
  <c r="C12" i="10"/>
  <c r="C11" i="10"/>
  <c r="C10" i="10"/>
  <c r="C9" i="10"/>
  <c r="C8" i="10"/>
  <c r="C7" i="10"/>
  <c r="L6" i="10"/>
  <c r="C6" i="10"/>
  <c r="L5" i="10"/>
  <c r="L7" i="10" s="1"/>
  <c r="C5" i="10"/>
  <c r="L4" i="10"/>
  <c r="C4" i="10"/>
  <c r="C3" i="10"/>
  <c r="C36" i="10" s="1"/>
  <c r="L65" i="10" s="1"/>
  <c r="L64" i="10" s="1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L108" i="8"/>
  <c r="L91" i="8"/>
  <c r="L90" i="8"/>
  <c r="L89" i="8"/>
  <c r="L88" i="8"/>
  <c r="L87" i="8"/>
  <c r="L81" i="8"/>
  <c r="L80" i="8"/>
  <c r="L79" i="8"/>
  <c r="L78" i="8"/>
  <c r="L77" i="8"/>
  <c r="L76" i="8"/>
  <c r="L82" i="8" s="1"/>
  <c r="L70" i="8"/>
  <c r="L69" i="8"/>
  <c r="L68" i="8"/>
  <c r="L67" i="8"/>
  <c r="L66" i="8"/>
  <c r="L71" i="8" s="1"/>
  <c r="L65" i="8"/>
  <c r="L64" i="8"/>
  <c r="C60" i="8"/>
  <c r="C59" i="8"/>
  <c r="L58" i="8"/>
  <c r="C58" i="8"/>
  <c r="L57" i="8"/>
  <c r="C57" i="8"/>
  <c r="L56" i="8"/>
  <c r="C56" i="8"/>
  <c r="L55" i="8"/>
  <c r="C55" i="8"/>
  <c r="L54" i="8"/>
  <c r="C54" i="8"/>
  <c r="L53" i="8"/>
  <c r="L59" i="8" s="1"/>
  <c r="C53" i="8"/>
  <c r="L52" i="8"/>
  <c r="L60" i="8" s="1"/>
  <c r="C52" i="8"/>
  <c r="C51" i="8"/>
  <c r="C50" i="8"/>
  <c r="C49" i="8"/>
  <c r="C48" i="8"/>
  <c r="C47" i="8"/>
  <c r="L46" i="8"/>
  <c r="C46" i="8"/>
  <c r="L45" i="8"/>
  <c r="C45" i="8"/>
  <c r="L44" i="8"/>
  <c r="C44" i="8"/>
  <c r="L43" i="8"/>
  <c r="C43" i="8"/>
  <c r="L42" i="8"/>
  <c r="C42" i="8"/>
  <c r="L41" i="8"/>
  <c r="C41" i="8"/>
  <c r="L40" i="8"/>
  <c r="C40" i="8"/>
  <c r="L39" i="8"/>
  <c r="C39" i="8"/>
  <c r="L38" i="8"/>
  <c r="C38" i="8"/>
  <c r="L37" i="8"/>
  <c r="L47" i="8" s="1"/>
  <c r="C37" i="8"/>
  <c r="C36" i="8"/>
  <c r="C35" i="8"/>
  <c r="C34" i="8"/>
  <c r="C33" i="8"/>
  <c r="C32" i="8"/>
  <c r="L31" i="8"/>
  <c r="C31" i="8"/>
  <c r="L30" i="8"/>
  <c r="C30" i="8"/>
  <c r="L29" i="8"/>
  <c r="C29" i="8"/>
  <c r="L28" i="8"/>
  <c r="C28" i="8"/>
  <c r="L27" i="8"/>
  <c r="C27" i="8"/>
  <c r="L26" i="8"/>
  <c r="C26" i="8"/>
  <c r="L25" i="8"/>
  <c r="C25" i="8"/>
  <c r="L24" i="8"/>
  <c r="C24" i="8"/>
  <c r="L23" i="8"/>
  <c r="C23" i="8"/>
  <c r="L22" i="8"/>
  <c r="L32" i="8" s="1"/>
  <c r="C22" i="8"/>
  <c r="L21" i="8"/>
  <c r="L33" i="8" s="1"/>
  <c r="C21" i="8"/>
  <c r="C20" i="8"/>
  <c r="C19" i="8"/>
  <c r="C18" i="8"/>
  <c r="C17" i="8"/>
  <c r="C16" i="8"/>
  <c r="L15" i="8"/>
  <c r="C15" i="8"/>
  <c r="L14" i="8"/>
  <c r="C14" i="8"/>
  <c r="L13" i="8"/>
  <c r="C13" i="8"/>
  <c r="L12" i="8"/>
  <c r="C12" i="8"/>
  <c r="L11" i="8"/>
  <c r="C11" i="8"/>
  <c r="L10" i="8"/>
  <c r="C10" i="8"/>
  <c r="L9" i="8"/>
  <c r="C9" i="8"/>
  <c r="L8" i="8"/>
  <c r="C8" i="8"/>
  <c r="L7" i="8"/>
  <c r="C7" i="8"/>
  <c r="L6" i="8"/>
  <c r="C6" i="8"/>
  <c r="L5" i="8"/>
  <c r="C5" i="8"/>
  <c r="L4" i="8"/>
  <c r="L16" i="8" s="1"/>
  <c r="C4" i="8"/>
  <c r="C61" i="8" s="1"/>
  <c r="L98" i="8" s="1"/>
  <c r="L97" i="8" s="1"/>
  <c r="L100" i="8" s="1"/>
  <c r="C3" i="8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L95" i="6"/>
  <c r="L80" i="6"/>
  <c r="L79" i="6"/>
  <c r="L78" i="6"/>
  <c r="L77" i="6"/>
  <c r="L76" i="6"/>
  <c r="L75" i="6"/>
  <c r="L74" i="6"/>
  <c r="L73" i="6"/>
  <c r="L72" i="6"/>
  <c r="L71" i="6"/>
  <c r="L81" i="6" s="1"/>
  <c r="L70" i="6"/>
  <c r="L82" i="6" s="1"/>
  <c r="L64" i="6"/>
  <c r="L63" i="6"/>
  <c r="L62" i="6"/>
  <c r="L61" i="6"/>
  <c r="L60" i="6"/>
  <c r="L65" i="6" s="1"/>
  <c r="L59" i="6"/>
  <c r="L58" i="6"/>
  <c r="L66" i="6" s="1"/>
  <c r="C54" i="6"/>
  <c r="C53" i="6"/>
  <c r="L52" i="6"/>
  <c r="C52" i="6"/>
  <c r="L51" i="6"/>
  <c r="C51" i="6"/>
  <c r="L50" i="6"/>
  <c r="C50" i="6"/>
  <c r="L49" i="6"/>
  <c r="C49" i="6"/>
  <c r="L48" i="6"/>
  <c r="C48" i="6"/>
  <c r="L47" i="6"/>
  <c r="C47" i="6"/>
  <c r="L46" i="6"/>
  <c r="C46" i="6"/>
  <c r="L45" i="6"/>
  <c r="C45" i="6"/>
  <c r="L44" i="6"/>
  <c r="C44" i="6"/>
  <c r="L43" i="6"/>
  <c r="C43" i="6"/>
  <c r="L42" i="6"/>
  <c r="C42" i="6"/>
  <c r="L41" i="6"/>
  <c r="L53" i="6" s="1"/>
  <c r="C41" i="6"/>
  <c r="C40" i="6"/>
  <c r="C39" i="6"/>
  <c r="C38" i="6"/>
  <c r="C37" i="6"/>
  <c r="C36" i="6"/>
  <c r="L35" i="6"/>
  <c r="C35" i="6"/>
  <c r="L34" i="6"/>
  <c r="C34" i="6"/>
  <c r="L33" i="6"/>
  <c r="C33" i="6"/>
  <c r="L32" i="6"/>
  <c r="L36" i="6" s="1"/>
  <c r="C32" i="6"/>
  <c r="L31" i="6"/>
  <c r="C31" i="6"/>
  <c r="L30" i="6"/>
  <c r="L37" i="6" s="1"/>
  <c r="C30" i="6"/>
  <c r="C29" i="6"/>
  <c r="C28" i="6"/>
  <c r="C27" i="6"/>
  <c r="C26" i="6"/>
  <c r="C25" i="6"/>
  <c r="L24" i="6"/>
  <c r="C24" i="6"/>
  <c r="L23" i="6"/>
  <c r="C23" i="6"/>
  <c r="L22" i="6"/>
  <c r="C22" i="6"/>
  <c r="L21" i="6"/>
  <c r="C21" i="6"/>
  <c r="L20" i="6"/>
  <c r="C20" i="6"/>
  <c r="L19" i="6"/>
  <c r="C19" i="6"/>
  <c r="L18" i="6"/>
  <c r="C18" i="6"/>
  <c r="L17" i="6"/>
  <c r="L25" i="6" s="1"/>
  <c r="C17" i="6"/>
  <c r="L16" i="6"/>
  <c r="C16" i="6"/>
  <c r="C15" i="6"/>
  <c r="C14" i="6"/>
  <c r="C55" i="6" s="1"/>
  <c r="L86" i="6" s="1"/>
  <c r="L85" i="6" s="1"/>
  <c r="L88" i="6" s="1"/>
  <c r="C13" i="6"/>
  <c r="C12" i="6"/>
  <c r="C11" i="6"/>
  <c r="L10" i="6"/>
  <c r="C10" i="6"/>
  <c r="L9" i="6"/>
  <c r="C9" i="6"/>
  <c r="L8" i="6"/>
  <c r="C8" i="6"/>
  <c r="L7" i="6"/>
  <c r="C7" i="6"/>
  <c r="L6" i="6"/>
  <c r="C6" i="6"/>
  <c r="L5" i="6"/>
  <c r="L11" i="6" s="1"/>
  <c r="C5" i="6"/>
  <c r="L4" i="6"/>
  <c r="L12" i="6" s="1"/>
  <c r="C4" i="6"/>
  <c r="C3" i="6"/>
  <c r="C11" i="5"/>
  <c r="C9" i="4"/>
  <c r="C8" i="4"/>
  <c r="C7" i="4"/>
  <c r="C6" i="4"/>
  <c r="C5" i="4"/>
  <c r="C10" i="4" s="1"/>
  <c r="C4" i="4"/>
  <c r="C3" i="4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3" i="3" s="1"/>
  <c r="C3" i="3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4" i="2" s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17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54" i="1" s="1"/>
  <c r="L12" i="12" l="1"/>
  <c r="L13" i="12" s="1"/>
  <c r="L13" i="6"/>
  <c r="L38" i="6"/>
  <c r="C55" i="7"/>
  <c r="L48" i="8"/>
  <c r="L83" i="8"/>
  <c r="L84" i="8" s="1"/>
  <c r="C61" i="9"/>
  <c r="L8" i="10"/>
  <c r="L9" i="10" s="1"/>
  <c r="L20" i="10"/>
  <c r="L21" i="10" s="1"/>
  <c r="L48" i="10"/>
  <c r="L49" i="10" s="1"/>
  <c r="L61" i="10"/>
  <c r="L67" i="10"/>
  <c r="L16" i="18"/>
  <c r="L56" i="18"/>
  <c r="L27" i="6"/>
  <c r="L83" i="6"/>
  <c r="L26" i="6"/>
  <c r="L54" i="6"/>
  <c r="L55" i="6" s="1"/>
  <c r="L67" i="6"/>
  <c r="L34" i="8"/>
  <c r="L61" i="8"/>
  <c r="L72" i="8"/>
  <c r="L73" i="8" s="1"/>
  <c r="L92" i="8"/>
  <c r="L35" i="10"/>
  <c r="L11" i="16"/>
  <c r="L12" i="16" s="1"/>
  <c r="L21" i="16"/>
  <c r="L22" i="16" s="1"/>
  <c r="L34" i="16"/>
  <c r="L41" i="16"/>
  <c r="L28" i="18"/>
  <c r="L63" i="18"/>
  <c r="L18" i="8"/>
  <c r="L17" i="8"/>
  <c r="L49" i="8"/>
  <c r="L93" i="8"/>
  <c r="L62" i="10"/>
  <c r="L55" i="12"/>
  <c r="L45" i="12"/>
  <c r="L24" i="12"/>
  <c r="L25" i="12" s="1"/>
  <c r="L57" i="12"/>
  <c r="L35" i="16"/>
  <c r="L57" i="18"/>
  <c r="L78" i="18"/>
  <c r="L79" i="18" s="1"/>
  <c r="L44" i="12"/>
  <c r="L47" i="12" s="1"/>
  <c r="L94" i="8" l="1"/>
</calcChain>
</file>

<file path=xl/sharedStrings.xml><?xml version="1.0" encoding="utf-8"?>
<sst xmlns="http://schemas.openxmlformats.org/spreadsheetml/2006/main" count="1487" uniqueCount="387">
  <si>
    <t>Консолідований рейтинг всіх викладачів університету за 2022-2023 н.р.</t>
  </si>
  <si>
    <t>№</t>
  </si>
  <si>
    <t>ПІП викладача</t>
  </si>
  <si>
    <t>Загальна сума балів</t>
  </si>
  <si>
    <t>Додаток 1</t>
  </si>
  <si>
    <t>Додаток 2</t>
  </si>
  <si>
    <t>Додаток 3</t>
  </si>
  <si>
    <t>Додаток 4</t>
  </si>
  <si>
    <t>Додаток 5</t>
  </si>
  <si>
    <t>Місце
 у 2021 - 2022 н.р.</t>
  </si>
  <si>
    <t>Омельяненко В.А.</t>
  </si>
  <si>
    <t>Омельяненко О.М.</t>
  </si>
  <si>
    <t>-</t>
  </si>
  <si>
    <t>Семеног О.М.</t>
  </si>
  <si>
    <t>Кудріна О.Ю.</t>
  </si>
  <si>
    <t>Семеніхіна О.В.</t>
  </si>
  <si>
    <t>Пшенична Л.В.</t>
  </si>
  <si>
    <t>Боряк О.В.</t>
  </si>
  <si>
    <t>Божкова В.В.</t>
  </si>
  <si>
    <t>Бабенко О.М.</t>
  </si>
  <si>
    <t>Чистякова І.А.</t>
  </si>
  <si>
    <t>Юрченко А.О.</t>
  </si>
  <si>
    <t>Корнус А.О.</t>
  </si>
  <si>
    <t>Ячменик М.М.</t>
  </si>
  <si>
    <t>Корнус О.Г.</t>
  </si>
  <si>
    <t>Устименко-Косоріч О.А.</t>
  </si>
  <si>
    <t>Іваній О.М.</t>
  </si>
  <si>
    <t>Данильченко О.С.</t>
  </si>
  <si>
    <t>Рибалко П.Ф.</t>
  </si>
  <si>
    <t>Бондаренко Ю.А.</t>
  </si>
  <si>
    <t>Томенко О.А.</t>
  </si>
  <si>
    <t>Ілляшенко Н.С.</t>
  </si>
  <si>
    <t>Каленик М.В.</t>
  </si>
  <si>
    <t>Лянной М.О.</t>
  </si>
  <si>
    <t>Багацька О.В.</t>
  </si>
  <si>
    <t>Кулик Н.А.</t>
  </si>
  <si>
    <t>Козлова О.Г.</t>
  </si>
  <si>
    <t>Подосіннікова  Г.І.</t>
  </si>
  <si>
    <t>Міронець Л.П.</t>
  </si>
  <si>
    <t>Бермудес Д.В.</t>
  </si>
  <si>
    <t>Моцак С.І.</t>
  </si>
  <si>
    <t>Звіряка О.М.</t>
  </si>
  <si>
    <t>Харченко Ю.В.</t>
  </si>
  <si>
    <t>Дегтяренко Т.М.</t>
  </si>
  <si>
    <t>Литвиненко Ю.І.</t>
  </si>
  <si>
    <t>Вакал Ю.С.</t>
  </si>
  <si>
    <t>Дегтярьова Н.В.</t>
  </si>
  <si>
    <t>Торяник В.М.</t>
  </si>
  <si>
    <t>Ковтун Г.І.</t>
  </si>
  <si>
    <t>Самодай В.П.</t>
  </si>
  <si>
    <t>Сбруєва А.А.</t>
  </si>
  <si>
    <t>Чашечникова О.С.</t>
  </si>
  <si>
    <t>Колишкін О.В.</t>
  </si>
  <si>
    <t>Кондратюк С. М.</t>
  </si>
  <si>
    <t>Павлущенко Н.М.</t>
  </si>
  <si>
    <t>Удовиченко О.М.</t>
  </si>
  <si>
    <t>Зав'ялова О.К.</t>
  </si>
  <si>
    <t>Кузікова С.Б.</t>
  </si>
  <si>
    <t>Кириленко Н.І.</t>
  </si>
  <si>
    <t>Король О.М.</t>
  </si>
  <si>
    <t>Друшляк М.Г.</t>
  </si>
  <si>
    <t>Горболіс Л.М.</t>
  </si>
  <si>
    <t>Білєр О.С.</t>
  </si>
  <si>
    <t>Прокопенко О.В.</t>
  </si>
  <si>
    <t>Поляничко А.О.</t>
  </si>
  <si>
    <t>Косенко Ю.М.</t>
  </si>
  <si>
    <t>Латіна Г.О.</t>
  </si>
  <si>
    <t>Гулей О.В.</t>
  </si>
  <si>
    <t>Кучук А.М.</t>
  </si>
  <si>
    <t>Герман В.В.</t>
  </si>
  <si>
    <t>Козлова В.В.</t>
  </si>
  <si>
    <t>Жулінський М.В.</t>
  </si>
  <si>
    <t>Говорун О.В.</t>
  </si>
  <si>
    <t>Вакал А.П.</t>
  </si>
  <si>
    <t>Салтикова А.І.</t>
  </si>
  <si>
    <t>Кущ Ю.І.</t>
  </si>
  <si>
    <t>Дубинська О.Я.</t>
  </si>
  <si>
    <t>Шевцова Н.О.</t>
  </si>
  <si>
    <t>Громова Н.В.</t>
  </si>
  <si>
    <t>Лукашова Т.Д.</t>
  </si>
  <si>
    <t>Чобанян А.В.</t>
  </si>
  <si>
    <t>Зігунов В.М.</t>
  </si>
  <si>
    <t>Захарова І.О.</t>
  </si>
  <si>
    <t>Одінцова О.О.</t>
  </si>
  <si>
    <t>Тєлєтова С.Г.</t>
  </si>
  <si>
    <t>Зігунова І.С.</t>
  </si>
  <si>
    <t>Рудь О.М.</t>
  </si>
  <si>
    <t>Калиниченко І.О.</t>
  </si>
  <si>
    <t>Салтиков Д.І.</t>
  </si>
  <si>
    <t>Пахненко І.І.</t>
  </si>
  <si>
    <t>Москаленко М.П.</t>
  </si>
  <si>
    <t>Бутенко В.Г.</t>
  </si>
  <si>
    <t>Кохан Н.М.</t>
  </si>
  <si>
    <t>Іонова І.М.</t>
  </si>
  <si>
    <t>Колишкіна А.П.</t>
  </si>
  <si>
    <t>Мороз Л.В.</t>
  </si>
  <si>
    <t>Знобей О.В.</t>
  </si>
  <si>
    <t>Генкал С.Е.</t>
  </si>
  <si>
    <t>Буц Ю.В.</t>
  </si>
  <si>
    <t>Парфілова С.Л.</t>
  </si>
  <si>
    <t>Гончаренко О.В.</t>
  </si>
  <si>
    <t>Мозгова Д.Р.</t>
  </si>
  <si>
    <t>Шаповалова О.В.</t>
  </si>
  <si>
    <t>Лапицький В.О.</t>
  </si>
  <si>
    <t>Корж-Усенко Л.В.</t>
  </si>
  <si>
    <t>Апаров А.М.</t>
  </si>
  <si>
    <t>Стахова Л.Л.</t>
  </si>
  <si>
    <t>Васько О.О.</t>
  </si>
  <si>
    <t>Петренко С.І.</t>
  </si>
  <si>
    <t>Хворостіна Ю.В.</t>
  </si>
  <si>
    <t>Зелінська-Любченко К.О.</t>
  </si>
  <si>
    <t>Ткаченко І.О.</t>
  </si>
  <si>
    <t>Солощенко В.М.</t>
  </si>
  <si>
    <t>Дєнєжніков С.С.</t>
  </si>
  <si>
    <t>Коробова Ю.В.</t>
  </si>
  <si>
    <t>Гвоздецька С.В.</t>
  </si>
  <si>
    <t>Лазоренко С.А.</t>
  </si>
  <si>
    <t>Клочко Л.І.</t>
  </si>
  <si>
    <t>Ворона В.В.</t>
  </si>
  <si>
    <t>Єрмакова Н.О.</t>
  </si>
  <si>
    <t>Оліцький В.О.</t>
  </si>
  <si>
    <t>Кравченко А.І.</t>
  </si>
  <si>
    <t>Корякін О.О.</t>
  </si>
  <si>
    <t>Бикова М.М.</t>
  </si>
  <si>
    <t>Усик Д.Б.</t>
  </si>
  <si>
    <t>Клочко О.О.</t>
  </si>
  <si>
    <t>Чернякова Ж.Ю.</t>
  </si>
  <si>
    <t>Острога М.М.</t>
  </si>
  <si>
    <t>Фоломєєва Н.А.</t>
  </si>
  <si>
    <t>Брижаченко Н.С.</t>
  </si>
  <si>
    <t>Проценко І.І.</t>
  </si>
  <si>
    <t>Скиба О.О.</t>
  </si>
  <si>
    <t>Іваній І.В.</t>
  </si>
  <si>
    <t>Алексенко С.Ф.</t>
  </si>
  <si>
    <t>Леоненко А.В.</t>
  </si>
  <si>
    <t>Шамоня В.Г.</t>
  </si>
  <si>
    <t>Лянна О.В.</t>
  </si>
  <si>
    <t>Осьмук Н.Г.</t>
  </si>
  <si>
    <t>Лобова О.В.</t>
  </si>
  <si>
    <t>Будянський Д.В.</t>
  </si>
  <si>
    <t>Скрипка І.М.</t>
  </si>
  <si>
    <t>Дворніченко Л.Л.</t>
  </si>
  <si>
    <t>Єременко О.В.</t>
  </si>
  <si>
    <t>Харькова Є.Д.</t>
  </si>
  <si>
    <t>Щербак Т.І.</t>
  </si>
  <si>
    <t>Гаврило О.І.</t>
  </si>
  <si>
    <t>Божко І.С.</t>
  </si>
  <si>
    <t>Максименко А.І.</t>
  </si>
  <si>
    <t>Тонкопей Ю.Л.</t>
  </si>
  <si>
    <t>Чередніченко С.В.</t>
  </si>
  <si>
    <t>Сидоренко О.Л.</t>
  </si>
  <si>
    <t>Мерзлікін І.Р.</t>
  </si>
  <si>
    <t>Скоробагатська О.І.</t>
  </si>
  <si>
    <t>Жуков О.В.</t>
  </si>
  <si>
    <t>Пушкар Л.В.</t>
  </si>
  <si>
    <t>Михтунеко В.В.</t>
  </si>
  <si>
    <t>Чкана Я.О.</t>
  </si>
  <si>
    <t>Щербакова І.М.</t>
  </si>
  <si>
    <t>Швачунов І.Ю.</t>
  </si>
  <si>
    <t>Вертель А.В.</t>
  </si>
  <si>
    <t>Кудінов Д.В.</t>
  </si>
  <si>
    <t>Харченко Т.Г.</t>
  </si>
  <si>
    <t>Заікіна Г.Л.</t>
  </si>
  <si>
    <t>Оробінська Р.В.</t>
  </si>
  <si>
    <t>Подрєз Ю.В.</t>
  </si>
  <si>
    <t>Пухно С.В.</t>
  </si>
  <si>
    <t>Мирославський С.В.</t>
  </si>
  <si>
    <t>Никифоров А.М.</t>
  </si>
  <si>
    <t>Шишенко І.В.</t>
  </si>
  <si>
    <t>Копитіна Я.М.</t>
  </si>
  <si>
    <t>Капран О.В.</t>
  </si>
  <si>
    <t>Мотрук Т.О.</t>
  </si>
  <si>
    <t>Сердюк В.О.</t>
  </si>
  <si>
    <t>Міхеєнко О.І.</t>
  </si>
  <si>
    <t>Бугаєнко Т.В.</t>
  </si>
  <si>
    <t>Крамська С.Г.</t>
  </si>
  <si>
    <t>Євтушенко Я.В.</t>
  </si>
  <si>
    <t>Пасько К.М.</t>
  </si>
  <si>
    <t>Сокирська В.В.</t>
  </si>
  <si>
    <t>Ляшенко В.П.</t>
  </si>
  <si>
    <t>Балашов Д.І.</t>
  </si>
  <si>
    <t>Мареха І.С.</t>
  </si>
  <si>
    <t>Красілов А.Д.</t>
  </si>
  <si>
    <t>Шевченко Т.С.</t>
  </si>
  <si>
    <t>Максименко Л.М.</t>
  </si>
  <si>
    <t xml:space="preserve">Коваленко Н. В. </t>
  </si>
  <si>
    <t>Чикалова М.М.</t>
  </si>
  <si>
    <t>Єпик Л.І.</t>
  </si>
  <si>
    <t>Омельяненко К.А.</t>
  </si>
  <si>
    <t>Шестопалов Р.М.</t>
  </si>
  <si>
    <t>Кисельов В.О.</t>
  </si>
  <si>
    <t>Коваленко А.М.</t>
  </si>
  <si>
    <t>Скачедуб Н.М.</t>
  </si>
  <si>
    <t>Коваленко С.М.</t>
  </si>
  <si>
    <t>Литвиненко А.І.</t>
  </si>
  <si>
    <t>Теренко О.О.</t>
  </si>
  <si>
    <t>Буренко Т.М.</t>
  </si>
  <si>
    <t>Ласточкіна О.В.</t>
  </si>
  <si>
    <t>Троян М.Ю.</t>
  </si>
  <si>
    <t>Кукса Н.В.</t>
  </si>
  <si>
    <t>Пономаренко Л.І.</t>
  </si>
  <si>
    <t>Тарапата-Більченко Л.Г.</t>
  </si>
  <si>
    <t>Давидова Т.В.</t>
  </si>
  <si>
    <t>Єрьоменко Н.О.</t>
  </si>
  <si>
    <t>Рижанова А.О.</t>
  </si>
  <si>
    <t>Статівка В.І.</t>
  </si>
  <si>
    <t>Чхайло М.Б.</t>
  </si>
  <si>
    <t>Кравченко І.В.</t>
  </si>
  <si>
    <t>Литвиненко В.А.</t>
  </si>
  <si>
    <t>Єрьоменко А.Ю.</t>
  </si>
  <si>
    <t>Руденко А.М.</t>
  </si>
  <si>
    <t>Молгамова Л.О.</t>
  </si>
  <si>
    <t>Кравченко І.М.</t>
  </si>
  <si>
    <t>Петренко М.Б.</t>
  </si>
  <si>
    <t>Беспалова О.О.</t>
  </si>
  <si>
    <t>Гура В.В.</t>
  </si>
  <si>
    <t>Снегірьов І.О.</t>
  </si>
  <si>
    <t>Потєхін О.В.</t>
  </si>
  <si>
    <t>Малярова Ю.М.</t>
  </si>
  <si>
    <t>Бондаренко В.О.</t>
  </si>
  <si>
    <t>Руденко О.Ф.</t>
  </si>
  <si>
    <t>Соколова Є.В.</t>
  </si>
  <si>
    <t>Енська О.Ю.</t>
  </si>
  <si>
    <t>Головченко О.І.</t>
  </si>
  <si>
    <t>Ігнатовська О.І.</t>
  </si>
  <si>
    <t>Горобець І.В.</t>
  </si>
  <si>
    <t>Кирилюк Г.В.</t>
  </si>
  <si>
    <t>Карпенко Є.В.</t>
  </si>
  <si>
    <t>Тарабан Ю.В.</t>
  </si>
  <si>
    <t>Бірюкова Л.А.</t>
  </si>
  <si>
    <t>Мартиненко О.В.</t>
  </si>
  <si>
    <t>Оксьом П.М.</t>
  </si>
  <si>
    <t>Гавриленко Ю.Д.</t>
  </si>
  <si>
    <t>Титович А.О.</t>
  </si>
  <si>
    <t>Юрко О.О.</t>
  </si>
  <si>
    <t>Омельяненко З.В.</t>
  </si>
  <si>
    <t>Кумеда О.П.</t>
  </si>
  <si>
    <t>Матерієнко А.С.</t>
  </si>
  <si>
    <t>Стахевич О.Г.</t>
  </si>
  <si>
    <t>Кінжегулова Н.О.</t>
  </si>
  <si>
    <t>Турков В.В.</t>
  </si>
  <si>
    <t>Павленко І.О.</t>
  </si>
  <si>
    <t>Пташенчук О.А.</t>
  </si>
  <si>
    <t>Ластовецька Т.М.</t>
  </si>
  <si>
    <t>Островський С.С.</t>
  </si>
  <si>
    <t>Заболотний І.П.</t>
  </si>
  <si>
    <t>Котелевський В.І.</t>
  </si>
  <si>
    <t>Ювко Є.Ю.</t>
  </si>
  <si>
    <t>Корж Ю.М.</t>
  </si>
  <si>
    <t>Школяренко В.І.</t>
  </si>
  <si>
    <t>Пушкар Л.Ф.</t>
  </si>
  <si>
    <t>Стахевич О.О.</t>
  </si>
  <si>
    <t>Христенко О.С.</t>
  </si>
  <si>
    <t>Чуричканич І.Е.</t>
  </si>
  <si>
    <t>Бережна Л.І.</t>
  </si>
  <si>
    <t>Матковський О.М.</t>
  </si>
  <si>
    <t>Власенко А.П.</t>
  </si>
  <si>
    <t>Гламаздіна О.П.</t>
  </si>
  <si>
    <t>Шумаков О.В.</t>
  </si>
  <si>
    <t xml:space="preserve">Шиленко Л.А. </t>
  </si>
  <si>
    <t>Середній бал</t>
  </si>
  <si>
    <t>Рейтинг завідувачів кафедр</t>
  </si>
  <si>
    <t>ПІБ</t>
  </si>
  <si>
    <t>Рейтинг завідувача</t>
  </si>
  <si>
    <t>Особистий рейтинг</t>
  </si>
  <si>
    <t>Середній бал по кафедрі</t>
  </si>
  <si>
    <t>-/11</t>
  </si>
  <si>
    <t>- / 3</t>
  </si>
  <si>
    <t>- / 17</t>
  </si>
  <si>
    <t>-  / 19</t>
  </si>
  <si>
    <t>Рейтинг кафедр університету</t>
  </si>
  <si>
    <t>Кафедра</t>
  </si>
  <si>
    <t>Рейтинг кафедри</t>
  </si>
  <si>
    <t>Кафедра бізнес-економіки та адміністрування</t>
  </si>
  <si>
    <t>Кафедра української мови і літератури</t>
  </si>
  <si>
    <t>Кафедра загальної і регіональної географії</t>
  </si>
  <si>
    <t>Кафедра педагогіки</t>
  </si>
  <si>
    <t>Кафедра інформатики</t>
  </si>
  <si>
    <t>Кафедра менеджменту освіти і ПВШ</t>
  </si>
  <si>
    <t>Кафедра біології та МНБ</t>
  </si>
  <si>
    <t>Кафедра біології людини, хімії та МНХ</t>
  </si>
  <si>
    <t>Кафедра теорії та методики ФК</t>
  </si>
  <si>
    <t>Кафедра математики, фізики та методик їх навчання</t>
  </si>
  <si>
    <t>Кафедра права та методики викладання правознавства</t>
  </si>
  <si>
    <t>Кафедра дошкільної і початкової освіти</t>
  </si>
  <si>
    <t>Кафедра англійської філології та лінгводидактики</t>
  </si>
  <si>
    <t>Кафедра теорії та методики спорту</t>
  </si>
  <si>
    <t xml:space="preserve">Кафедра образотворчого мистецтва та дизайну </t>
  </si>
  <si>
    <t>Кафедра громад здоров'я та медико-біологічних основ ФК</t>
  </si>
  <si>
    <t>Кафедра соціальної роботи і МСД</t>
  </si>
  <si>
    <t>Кафедра психології</t>
  </si>
  <si>
    <t>Кафедра туризму та г-р сервісу</t>
  </si>
  <si>
    <t>Кафедра ЗФТРЕ</t>
  </si>
  <si>
    <t>Кафедра логопедії</t>
  </si>
  <si>
    <t>Кафедра музикознавства та культурології</t>
  </si>
  <si>
    <t>Кафедра іноземних мов</t>
  </si>
  <si>
    <t>27/13</t>
  </si>
  <si>
    <t>Кафедра теорії та практики романо-германських мов</t>
  </si>
  <si>
    <t>Кафедра хореограії та музичного мистецтва</t>
  </si>
  <si>
    <t>Кафедра сценічного мистецтва, естради та методики режисерування</t>
  </si>
  <si>
    <t>Кафедра історії України</t>
  </si>
  <si>
    <t>Кафедра спортивних дисциплін і ФВ</t>
  </si>
  <si>
    <t>Рейтинг директорів і деканів</t>
  </si>
  <si>
    <t>Загальний рейтинг</t>
  </si>
  <si>
    <t>Середній бал по підрозділу</t>
  </si>
  <si>
    <t>Кондратюк С.М.</t>
  </si>
  <si>
    <t>Рейтинг інститутів/ факультетів</t>
  </si>
  <si>
    <t>Назва підрозділу</t>
  </si>
  <si>
    <t>Фізико-математичний факультет</t>
  </si>
  <si>
    <t>Природничо-географічний факультет</t>
  </si>
  <si>
    <t>НН Інститут педагогіки і психології</t>
  </si>
  <si>
    <t>Факультет іноземної та слов'янської філології</t>
  </si>
  <si>
    <t>НН Інститут фізичної культури</t>
  </si>
  <si>
    <t>НН Інститут культури і мистецтв</t>
  </si>
  <si>
    <t>НН Інститут історії, права і міжнародних відносин</t>
  </si>
  <si>
    <t xml:space="preserve"> </t>
  </si>
  <si>
    <t>Не рейтингований список викладачів ННІ ІПП</t>
  </si>
  <si>
    <t>Загал</t>
  </si>
  <si>
    <t>Середнє без завідувача</t>
  </si>
  <si>
    <t>Кафедра спеціальної та інклюзивної освіти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</si>
  <si>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</si>
  <si>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Чернякова Ж.Ю.</t>
  </si>
  <si>
    <t>Рейтинг Декана/Директора</t>
  </si>
  <si>
    <t>Середнє по факультету</t>
  </si>
  <si>
    <t>Рейтинг інституту</t>
  </si>
  <si>
    <t>Кафедра Менеджменту освіти і ПВШ</t>
  </si>
  <si>
    <t>Кафедра Соціальної роботи і МСД</t>
  </si>
  <si>
    <t>Кафедра Спец. і інклюз. Освіти</t>
  </si>
  <si>
    <t>Кафедра Дошк і початк освіти</t>
  </si>
  <si>
    <t>Кафедра Педагогіки</t>
  </si>
  <si>
    <t>Кафедра Психології</t>
  </si>
  <si>
    <t>Середнє по кафедрах</t>
  </si>
  <si>
    <t>Рейтингований список викладачів ННІ ІПП</t>
  </si>
  <si>
    <t>Не рейтингований список викладачів НН ІФК</t>
  </si>
  <si>
    <t xml:space="preserve"> Малярова Ю.М.</t>
  </si>
  <si>
    <t xml:space="preserve"> Власенко А.П.</t>
  </si>
  <si>
    <t>Кафедра теорії та м-ки спорту</t>
  </si>
  <si>
    <t>Кафедра теорії та м-ки ФК</t>
  </si>
  <si>
    <t xml:space="preserve"> Бережна Л.І.</t>
  </si>
  <si>
    <t>Кафедра спорт дисц і ФВ</t>
  </si>
  <si>
    <t>Кафедра тур та г-р сервісу</t>
  </si>
  <si>
    <t>Лянной М.Ю.</t>
  </si>
  <si>
    <t>Кафедра т та м спорту</t>
  </si>
  <si>
    <t>Кафедра т та м ф к</t>
  </si>
  <si>
    <t>Кафедра спорт дисц і фіз в</t>
  </si>
  <si>
    <t>Кафедра громад здоров'я</t>
  </si>
  <si>
    <t>Рейтингований список викладачів НН ІФК</t>
  </si>
  <si>
    <t>Не рейтингований список викладачів ФІСФ</t>
  </si>
  <si>
    <t>Кафедра рос. мови, заруб. літ-ри</t>
  </si>
  <si>
    <t>Кафедра укр.мови та літератури</t>
  </si>
  <si>
    <t>Кафедра Теорії та практики романо</t>
  </si>
  <si>
    <t>Кафедра Англійської філології 
та лінгводидактики</t>
  </si>
  <si>
    <t>Кафедра Укр.мови та літ</t>
  </si>
  <si>
    <t>Рейтингований список викладачів ФІСФ</t>
  </si>
  <si>
    <t>Не рейтингований список викладачів ФМФ</t>
  </si>
  <si>
    <t>Кафедра математики, фізики та 
методик їх навчання</t>
  </si>
  <si>
    <t>Рейтинг інституту/ факультету</t>
  </si>
  <si>
    <t>Кафедра бізнес-економіки 
та адміністрування</t>
  </si>
  <si>
    <t>Кафедра математики,  фізики
 і МН</t>
  </si>
  <si>
    <t>Не рейтингований список викладачів ПГФ</t>
  </si>
  <si>
    <t xml:space="preserve"> Буц Ю.В.</t>
  </si>
  <si>
    <t>Кафедра  біології та МНБ</t>
  </si>
  <si>
    <t>Не рейтингований список викладачів НН Історії, права та міжнародних відносин</t>
  </si>
  <si>
    <t xml:space="preserve"> Кафедра всесвітньої історії, міжнародних відносин та МН історичних дисциплін</t>
  </si>
  <si>
    <t>Кафедра Права</t>
  </si>
  <si>
    <t>Кафедра Всесвіт історії</t>
  </si>
  <si>
    <t>Рейтингований список викладачів НН Історії, права та міжнародних відносин</t>
  </si>
  <si>
    <t>Не рейтингований список викладачів НН ІКМ</t>
  </si>
  <si>
    <t>Кафедра хореограії та музмистецтва</t>
  </si>
  <si>
    <t xml:space="preserve">   </t>
  </si>
  <si>
    <t>Кафедра музикозн та культорол</t>
  </si>
  <si>
    <t>Кафедра Хореограії та музичного мистецтва</t>
  </si>
  <si>
    <t>Рейтингований список викладачів НН ІКМ</t>
  </si>
  <si>
    <t>Додаток 1
Рейтингова 
характеристика</t>
  </si>
  <si>
    <t>Додаток 2
Навчальна робота</t>
  </si>
  <si>
    <t>Додаток 3
Методична робота</t>
  </si>
  <si>
    <t>Додаток 4
Наукова робота</t>
  </si>
  <si>
    <t>Додаток 5
Організаційна, 
виховна робота</t>
  </si>
  <si>
    <t>Кафедра спеціальної та інклюз. освіти</t>
  </si>
  <si>
    <t>Кафедра терапії і реабілітації</t>
  </si>
  <si>
    <t>Кафедра терапії та реабілітації</t>
  </si>
  <si>
    <t>Бойченко М.А.</t>
  </si>
  <si>
    <t>Рейтингований список викладачів ПГФ за 2022-2023 н.р.</t>
  </si>
  <si>
    <t>Рейтингований список викладачів ФМФ за 2022-2023 н.р.</t>
  </si>
  <si>
    <t>Кафедра громад здоров'я та 
медико-біологічних основ ФК</t>
  </si>
  <si>
    <t>Кафедра всесвітньої історії, міжнародних відносин
 та методики навчання історичних дисциплін</t>
  </si>
  <si>
    <t>Кафедра сценічного мистецтва, естради та 
методики режисерування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</si>
</sst>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1155CC"/>
      <name val="&quot;Google Sans Mono&quot;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CC"/>
        <bgColor rgb="FF00FFCC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C2D69B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16" borderId="0" applyNumberFormat="0" applyBorder="0" applyAlignment="0" applyProtection="0"/>
  </cellStyleXfs>
  <cellXfs count="2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/>
    <xf numFmtId="0" fontId="4" fillId="3" borderId="1" xfId="0" applyFont="1" applyFill="1" applyBorder="1"/>
    <xf numFmtId="1" fontId="4" fillId="0" borderId="1" xfId="0" applyNumberFormat="1" applyFont="1" applyBorder="1"/>
    <xf numFmtId="1" fontId="4" fillId="3" borderId="1" xfId="0" applyNumberFormat="1" applyFont="1" applyFill="1" applyBorder="1"/>
    <xf numFmtId="0" fontId="6" fillId="0" borderId="1" xfId="0" applyFont="1" applyBorder="1"/>
    <xf numFmtId="1" fontId="6" fillId="0" borderId="1" xfId="0" applyNumberFormat="1" applyFont="1" applyBorder="1"/>
    <xf numFmtId="0" fontId="4" fillId="0" borderId="4" xfId="0" applyFont="1" applyBorder="1"/>
    <xf numFmtId="1" fontId="4" fillId="0" borderId="4" xfId="0" applyNumberFormat="1" applyFont="1" applyBorder="1"/>
    <xf numFmtId="0" fontId="4" fillId="0" borderId="6" xfId="0" applyFont="1" applyBorder="1"/>
    <xf numFmtId="1" fontId="4" fillId="0" borderId="6" xfId="0" applyNumberFormat="1" applyFont="1" applyBorder="1"/>
    <xf numFmtId="1" fontId="6" fillId="3" borderId="1" xfId="0" applyNumberFormat="1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4" fillId="0" borderId="14" xfId="0" applyFont="1" applyBorder="1"/>
    <xf numFmtId="164" fontId="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/>
    <xf numFmtId="0" fontId="7" fillId="2" borderId="0" xfId="0" applyFont="1" applyFill="1"/>
    <xf numFmtId="1" fontId="6" fillId="3" borderId="19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1" fontId="6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6" fillId="4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6" fillId="0" borderId="20" xfId="0" applyNumberFormat="1" applyFont="1" applyBorder="1"/>
    <xf numFmtId="1" fontId="16" fillId="0" borderId="1" xfId="0" applyNumberFormat="1" applyFont="1" applyBorder="1" applyAlignment="1">
      <alignment horizontal="right"/>
    </xf>
    <xf numFmtId="0" fontId="6" fillId="0" borderId="0" xfId="0" applyFont="1"/>
    <xf numFmtId="0" fontId="6" fillId="7" borderId="10" xfId="0" applyFont="1" applyFill="1" applyBorder="1"/>
    <xf numFmtId="0" fontId="6" fillId="0" borderId="12" xfId="0" applyFont="1" applyBorder="1"/>
    <xf numFmtId="1" fontId="17" fillId="0" borderId="1" xfId="0" applyNumberFormat="1" applyFont="1" applyBorder="1" applyAlignment="1">
      <alignment horizontal="right"/>
    </xf>
    <xf numFmtId="1" fontId="4" fillId="0" borderId="0" xfId="0" applyNumberFormat="1" applyFont="1"/>
    <xf numFmtId="1" fontId="16" fillId="0" borderId="12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6" fillId="3" borderId="1" xfId="0" applyNumberFormat="1" applyFont="1" applyFill="1" applyBorder="1"/>
    <xf numFmtId="0" fontId="6" fillId="5" borderId="1" xfId="0" applyFont="1" applyFill="1" applyBorder="1"/>
    <xf numFmtId="0" fontId="4" fillId="8" borderId="1" xfId="0" applyFont="1" applyFill="1" applyBorder="1"/>
    <xf numFmtId="0" fontId="17" fillId="0" borderId="1" xfId="0" applyFont="1" applyBorder="1" applyAlignment="1">
      <alignment horizontal="right"/>
    </xf>
    <xf numFmtId="0" fontId="4" fillId="5" borderId="1" xfId="0" applyFont="1" applyFill="1" applyBorder="1" applyAlignment="1">
      <alignment wrapText="1"/>
    </xf>
    <xf numFmtId="0" fontId="6" fillId="7" borderId="1" xfId="0" applyFont="1" applyFill="1" applyBorder="1"/>
    <xf numFmtId="164" fontId="6" fillId="4" borderId="1" xfId="0" applyNumberFormat="1" applyFont="1" applyFill="1" applyBorder="1"/>
    <xf numFmtId="0" fontId="6" fillId="8" borderId="1" xfId="0" applyFont="1" applyFill="1" applyBorder="1"/>
    <xf numFmtId="0" fontId="7" fillId="0" borderId="0" xfId="0" applyFont="1"/>
    <xf numFmtId="0" fontId="4" fillId="5" borderId="6" xfId="0" applyFont="1" applyFill="1" applyBorder="1"/>
    <xf numFmtId="164" fontId="4" fillId="0" borderId="0" xfId="0" applyNumberFormat="1" applyFont="1"/>
    <xf numFmtId="1" fontId="4" fillId="8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1" fontId="6" fillId="8" borderId="1" xfId="0" applyNumberFormat="1" applyFont="1" applyFill="1" applyBorder="1"/>
    <xf numFmtId="0" fontId="4" fillId="0" borderId="2" xfId="0" applyFont="1" applyBorder="1"/>
    <xf numFmtId="0" fontId="6" fillId="5" borderId="6" xfId="0" applyFont="1" applyFill="1" applyBorder="1"/>
    <xf numFmtId="1" fontId="6" fillId="3" borderId="1" xfId="0" applyNumberFormat="1" applyFont="1" applyFill="1" applyBorder="1" applyAlignment="1">
      <alignment horizontal="right"/>
    </xf>
    <xf numFmtId="0" fontId="4" fillId="8" borderId="6" xfId="0" applyFont="1" applyFill="1" applyBorder="1"/>
    <xf numFmtId="1" fontId="6" fillId="3" borderId="2" xfId="0" applyNumberFormat="1" applyFont="1" applyFill="1" applyBorder="1"/>
    <xf numFmtId="0" fontId="4" fillId="8" borderId="2" xfId="0" applyFont="1" applyFill="1" applyBorder="1"/>
    <xf numFmtId="0" fontId="6" fillId="9" borderId="1" xfId="0" applyFont="1" applyFill="1" applyBorder="1"/>
    <xf numFmtId="164" fontId="6" fillId="9" borderId="1" xfId="0" applyNumberFormat="1" applyFont="1" applyFill="1" applyBorder="1"/>
    <xf numFmtId="164" fontId="4" fillId="3" borderId="1" xfId="0" applyNumberFormat="1" applyFont="1" applyFill="1" applyBorder="1"/>
    <xf numFmtId="1" fontId="6" fillId="10" borderId="20" xfId="0" applyNumberFormat="1" applyFont="1" applyFill="1" applyBorder="1"/>
    <xf numFmtId="0" fontId="16" fillId="0" borderId="12" xfId="0" applyFont="1" applyBorder="1" applyAlignment="1">
      <alignment horizontal="right"/>
    </xf>
    <xf numFmtId="0" fontId="4" fillId="5" borderId="4" xfId="0" applyFont="1" applyFill="1" applyBorder="1" applyAlignment="1">
      <alignment wrapText="1"/>
    </xf>
    <xf numFmtId="1" fontId="6" fillId="10" borderId="21" xfId="0" applyNumberFormat="1" applyFont="1" applyFill="1" applyBorder="1"/>
    <xf numFmtId="1" fontId="16" fillId="0" borderId="4" xfId="0" applyNumberFormat="1" applyFont="1" applyBorder="1" applyAlignment="1">
      <alignment horizontal="right"/>
    </xf>
    <xf numFmtId="0" fontId="4" fillId="5" borderId="6" xfId="0" applyFont="1" applyFill="1" applyBorder="1" applyAlignment="1">
      <alignment wrapText="1"/>
    </xf>
    <xf numFmtId="1" fontId="16" fillId="0" borderId="6" xfId="0" applyNumberFormat="1" applyFont="1" applyBorder="1" applyAlignment="1">
      <alignment horizontal="right"/>
    </xf>
    <xf numFmtId="1" fontId="4" fillId="0" borderId="2" xfId="0" applyNumberFormat="1" applyFont="1" applyBorder="1"/>
    <xf numFmtId="0" fontId="4" fillId="11" borderId="1" xfId="0" applyFont="1" applyFill="1" applyBorder="1"/>
    <xf numFmtId="1" fontId="6" fillId="0" borderId="9" xfId="0" applyNumberFormat="1" applyFont="1" applyBorder="1"/>
    <xf numFmtId="0" fontId="6" fillId="11" borderId="1" xfId="0" applyFont="1" applyFill="1" applyBorder="1"/>
    <xf numFmtId="1" fontId="6" fillId="0" borderId="3" xfId="0" applyNumberFormat="1" applyFont="1" applyBorder="1"/>
    <xf numFmtId="0" fontId="4" fillId="5" borderId="2" xfId="0" applyFont="1" applyFill="1" applyBorder="1"/>
    <xf numFmtId="0" fontId="6" fillId="5" borderId="2" xfId="0" applyFont="1" applyFill="1" applyBorder="1"/>
    <xf numFmtId="0" fontId="4" fillId="0" borderId="12" xfId="0" applyFont="1" applyBorder="1"/>
    <xf numFmtId="0" fontId="16" fillId="0" borderId="14" xfId="0" applyFont="1" applyBorder="1" applyAlignment="1">
      <alignment horizontal="right"/>
    </xf>
    <xf numFmtId="1" fontId="6" fillId="0" borderId="22" xfId="0" applyNumberFormat="1" applyFont="1" applyBorder="1"/>
    <xf numFmtId="164" fontId="6" fillId="12" borderId="1" xfId="0" applyNumberFormat="1" applyFont="1" applyFill="1" applyBorder="1"/>
    <xf numFmtId="164" fontId="6" fillId="0" borderId="0" xfId="0" applyNumberFormat="1" applyFont="1"/>
    <xf numFmtId="0" fontId="6" fillId="7" borderId="12" xfId="0" applyFont="1" applyFill="1" applyBorder="1"/>
    <xf numFmtId="0" fontId="6" fillId="0" borderId="14" xfId="0" applyFont="1" applyBorder="1"/>
    <xf numFmtId="1" fontId="7" fillId="0" borderId="0" xfId="0" applyNumberFormat="1" applyFont="1"/>
    <xf numFmtId="1" fontId="6" fillId="10" borderId="9" xfId="0" applyNumberFormat="1" applyFont="1" applyFill="1" applyBorder="1"/>
    <xf numFmtId="0" fontId="4" fillId="0" borderId="23" xfId="0" applyFont="1" applyBorder="1"/>
    <xf numFmtId="0" fontId="4" fillId="11" borderId="4" xfId="0" applyFont="1" applyFill="1" applyBorder="1"/>
    <xf numFmtId="1" fontId="6" fillId="10" borderId="5" xfId="0" applyNumberFormat="1" applyFont="1" applyFill="1" applyBorder="1"/>
    <xf numFmtId="0" fontId="16" fillId="0" borderId="4" xfId="0" applyFont="1" applyBorder="1" applyAlignment="1">
      <alignment horizontal="right"/>
    </xf>
    <xf numFmtId="1" fontId="6" fillId="10" borderId="7" xfId="0" applyNumberFormat="1" applyFont="1" applyFill="1" applyBorder="1"/>
    <xf numFmtId="0" fontId="16" fillId="0" borderId="6" xfId="0" applyFont="1" applyBorder="1" applyAlignment="1">
      <alignment horizontal="right"/>
    </xf>
    <xf numFmtId="0" fontId="4" fillId="11" borderId="2" xfId="0" applyFont="1" applyFill="1" applyBorder="1"/>
    <xf numFmtId="1" fontId="6" fillId="10" borderId="22" xfId="0" applyNumberFormat="1" applyFont="1" applyFill="1" applyBorder="1"/>
    <xf numFmtId="164" fontId="6" fillId="0" borderId="6" xfId="0" applyNumberFormat="1" applyFont="1" applyBorder="1"/>
    <xf numFmtId="1" fontId="6" fillId="0" borderId="6" xfId="0" applyNumberFormat="1" applyFont="1" applyBorder="1"/>
    <xf numFmtId="164" fontId="7" fillId="0" borderId="0" xfId="0" applyNumberFormat="1" applyFont="1"/>
    <xf numFmtId="0" fontId="6" fillId="0" borderId="6" xfId="0" applyFont="1" applyBorder="1"/>
    <xf numFmtId="1" fontId="4" fillId="5" borderId="1" xfId="0" applyNumberFormat="1" applyFont="1" applyFill="1" applyBorder="1"/>
    <xf numFmtId="0" fontId="16" fillId="5" borderId="1" xfId="0" applyFont="1" applyFill="1" applyBorder="1"/>
    <xf numFmtId="1" fontId="6" fillId="5" borderId="1" xfId="0" applyNumberFormat="1" applyFont="1" applyFill="1" applyBorder="1"/>
    <xf numFmtId="1" fontId="4" fillId="3" borderId="2" xfId="0" applyNumberFormat="1" applyFont="1" applyFill="1" applyBorder="1"/>
    <xf numFmtId="1" fontId="6" fillId="10" borderId="6" xfId="0" applyNumberFormat="1" applyFont="1" applyFill="1" applyBorder="1"/>
    <xf numFmtId="0" fontId="4" fillId="5" borderId="4" xfId="0" applyFont="1" applyFill="1" applyBorder="1"/>
    <xf numFmtId="1" fontId="6" fillId="10" borderId="23" xfId="0" applyNumberFormat="1" applyFont="1" applyFill="1" applyBorder="1"/>
    <xf numFmtId="0" fontId="4" fillId="5" borderId="17" xfId="0" applyFont="1" applyFill="1" applyBorder="1"/>
    <xf numFmtId="0" fontId="4" fillId="0" borderId="0" xfId="0" applyFont="1"/>
    <xf numFmtId="0" fontId="6" fillId="2" borderId="17" xfId="0" applyFont="1" applyFill="1" applyBorder="1"/>
    <xf numFmtId="1" fontId="6" fillId="13" borderId="1" xfId="0" applyNumberFormat="1" applyFont="1" applyFill="1" applyBorder="1"/>
    <xf numFmtId="0" fontId="6" fillId="7" borderId="13" xfId="0" applyFont="1" applyFill="1" applyBorder="1"/>
    <xf numFmtId="0" fontId="4" fillId="7" borderId="13" xfId="0" applyFont="1" applyFill="1" applyBorder="1"/>
    <xf numFmtId="0" fontId="4" fillId="14" borderId="1" xfId="0" applyFont="1" applyFill="1" applyBorder="1"/>
    <xf numFmtId="2" fontId="6" fillId="0" borderId="0" xfId="0" applyNumberFormat="1" applyFont="1"/>
    <xf numFmtId="0" fontId="4" fillId="5" borderId="8" xfId="0" applyFont="1" applyFill="1" applyBorder="1"/>
    <xf numFmtId="1" fontId="4" fillId="14" borderId="1" xfId="0" applyNumberFormat="1" applyFont="1" applyFill="1" applyBorder="1"/>
    <xf numFmtId="0" fontId="4" fillId="0" borderId="15" xfId="0" applyFont="1" applyBorder="1"/>
    <xf numFmtId="1" fontId="19" fillId="6" borderId="0" xfId="0" applyNumberFormat="1" applyFont="1" applyFill="1"/>
    <xf numFmtId="1" fontId="6" fillId="0" borderId="21" xfId="0" applyNumberFormat="1" applyFont="1" applyBorder="1"/>
    <xf numFmtId="1" fontId="6" fillId="0" borderId="0" xfId="0" applyNumberFormat="1" applyFont="1"/>
    <xf numFmtId="0" fontId="4" fillId="0" borderId="1" xfId="0" applyFont="1" applyBorder="1" applyAlignment="1">
      <alignment horizontal="left"/>
    </xf>
    <xf numFmtId="1" fontId="4" fillId="0" borderId="12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right"/>
    </xf>
    <xf numFmtId="1" fontId="6" fillId="0" borderId="14" xfId="0" applyNumberFormat="1" applyFont="1" applyBorder="1"/>
    <xf numFmtId="0" fontId="4" fillId="5" borderId="15" xfId="0" applyFont="1" applyFill="1" applyBorder="1"/>
    <xf numFmtId="1" fontId="4" fillId="0" borderId="1" xfId="0" applyNumberFormat="1" applyFont="1" applyBorder="1" applyAlignment="1">
      <alignment horizontal="right"/>
    </xf>
    <xf numFmtId="164" fontId="6" fillId="2" borderId="6" xfId="0" applyNumberFormat="1" applyFont="1" applyFill="1" applyBorder="1"/>
    <xf numFmtId="0" fontId="4" fillId="5" borderId="10" xfId="0" applyFont="1" applyFill="1" applyBorder="1"/>
    <xf numFmtId="1" fontId="4" fillId="0" borderId="4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right"/>
    </xf>
    <xf numFmtId="1" fontId="6" fillId="10" borderId="14" xfId="0" applyNumberFormat="1" applyFont="1" applyFill="1" applyBorder="1"/>
    <xf numFmtId="1" fontId="6" fillId="10" borderId="1" xfId="0" applyNumberFormat="1" applyFont="1" applyFill="1" applyBorder="1"/>
    <xf numFmtId="1" fontId="6" fillId="5" borderId="2" xfId="0" applyNumberFormat="1" applyFont="1" applyFill="1" applyBorder="1"/>
    <xf numFmtId="1" fontId="6" fillId="5" borderId="8" xfId="0" applyNumberFormat="1" applyFont="1" applyFill="1" applyBorder="1"/>
    <xf numFmtId="1" fontId="6" fillId="5" borderId="6" xfId="0" applyNumberFormat="1" applyFont="1" applyFill="1" applyBorder="1"/>
    <xf numFmtId="1" fontId="6" fillId="5" borderId="2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7" borderId="1" xfId="0" applyFont="1" applyFill="1" applyBorder="1" applyAlignment="1">
      <alignment horizontal="left"/>
    </xf>
    <xf numFmtId="0" fontId="17" fillId="5" borderId="6" xfId="0" applyFont="1" applyFill="1" applyBorder="1"/>
    <xf numFmtId="0" fontId="6" fillId="5" borderId="10" xfId="0" applyFont="1" applyFill="1" applyBorder="1"/>
    <xf numFmtId="0" fontId="4" fillId="3" borderId="13" xfId="0" applyFont="1" applyFill="1" applyBorder="1"/>
    <xf numFmtId="0" fontId="6" fillId="0" borderId="1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0" fontId="4" fillId="15" borderId="2" xfId="0" applyFont="1" applyFill="1" applyBorder="1"/>
    <xf numFmtId="0" fontId="4" fillId="15" borderId="1" xfId="0" applyFont="1" applyFill="1" applyBorder="1"/>
    <xf numFmtId="1" fontId="4" fillId="15" borderId="1" xfId="0" applyNumberFormat="1" applyFont="1" applyFill="1" applyBorder="1"/>
    <xf numFmtId="0" fontId="4" fillId="15" borderId="1" xfId="0" applyFont="1" applyFill="1" applyBorder="1" applyAlignment="1">
      <alignment wrapText="1"/>
    </xf>
    <xf numFmtId="0" fontId="4" fillId="15" borderId="4" xfId="0" applyFont="1" applyFill="1" applyBorder="1"/>
    <xf numFmtId="1" fontId="4" fillId="15" borderId="6" xfId="0" applyNumberFormat="1" applyFont="1" applyFill="1" applyBorder="1"/>
    <xf numFmtId="0" fontId="4" fillId="15" borderId="25" xfId="0" applyFont="1" applyFill="1" applyBorder="1"/>
    <xf numFmtId="0" fontId="4" fillId="15" borderId="6" xfId="0" applyFont="1" applyFill="1" applyBorder="1"/>
    <xf numFmtId="1" fontId="4" fillId="15" borderId="10" xfId="0" applyNumberFormat="1" applyFont="1" applyFill="1" applyBorder="1"/>
    <xf numFmtId="1" fontId="4" fillId="15" borderId="25" xfId="0" applyNumberFormat="1" applyFont="1" applyFill="1" applyBorder="1"/>
    <xf numFmtId="0" fontId="4" fillId="15" borderId="10" xfId="0" applyFont="1" applyFill="1" applyBorder="1"/>
    <xf numFmtId="1" fontId="6" fillId="3" borderId="2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0" fontId="0" fillId="0" borderId="13" xfId="0" applyBorder="1"/>
    <xf numFmtId="1" fontId="1" fillId="16" borderId="1" xfId="1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8" fillId="2" borderId="11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10" fillId="2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8" fillId="2" borderId="18" xfId="0" applyFont="1" applyFill="1" applyBorder="1" applyAlignment="1">
      <alignment horizontal="center" vertical="center"/>
    </xf>
    <xf numFmtId="0" fontId="3" fillId="0" borderId="18" xfId="0" applyFont="1" applyBorder="1"/>
    <xf numFmtId="0" fontId="8" fillId="0" borderId="0" xfId="0" applyFont="1" applyAlignment="1">
      <alignment horizontal="left"/>
    </xf>
    <xf numFmtId="0" fontId="0" fillId="0" borderId="0" xfId="0"/>
    <xf numFmtId="0" fontId="15" fillId="0" borderId="18" xfId="0" applyFont="1" applyBorder="1" applyAlignment="1">
      <alignment horizontal="center" vertical="center"/>
    </xf>
    <xf numFmtId="0" fontId="18" fillId="6" borderId="18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2" fillId="10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516DA"/>
    <pageSetUpPr fitToPage="1"/>
  </sheetPr>
  <dimension ref="A1:I1000"/>
  <sheetViews>
    <sheetView workbookViewId="0">
      <pane ySplit="2" topLeftCell="A51" activePane="bottomLeft" state="frozen"/>
      <selection pane="bottomLeft" activeCell="B261" sqref="B261"/>
    </sheetView>
  </sheetViews>
  <sheetFormatPr defaultColWidth="14.42578125" defaultRowHeight="15" customHeight="1"/>
  <cols>
    <col min="1" max="1" width="5.42578125" style="170" customWidth="1"/>
    <col min="2" max="2" width="23.5703125" customWidth="1"/>
    <col min="3" max="3" width="13.42578125" style="170" customWidth="1"/>
    <col min="4" max="4" width="11.5703125" style="170" customWidth="1"/>
    <col min="5" max="5" width="10.85546875" style="170" customWidth="1"/>
    <col min="6" max="6" width="11.85546875" style="170" customWidth="1"/>
    <col min="7" max="7" width="11.140625" style="170" customWidth="1"/>
    <col min="8" max="8" width="14.140625" style="170" customWidth="1"/>
    <col min="9" max="9" width="17" style="170" customWidth="1"/>
    <col min="10" max="26" width="8.85546875" customWidth="1"/>
  </cols>
  <sheetData>
    <row r="1" spans="1:9" ht="39" customHeight="1" thickBot="1">
      <c r="A1" s="212" t="s">
        <v>0</v>
      </c>
      <c r="B1" s="213"/>
      <c r="C1" s="213"/>
      <c r="D1" s="213"/>
      <c r="E1" s="213"/>
      <c r="F1" s="213"/>
      <c r="G1" s="213"/>
      <c r="H1" s="213"/>
      <c r="I1" s="213"/>
    </row>
    <row r="2" spans="1:9" ht="66.75" customHeight="1" thickBot="1">
      <c r="A2" s="195" t="s">
        <v>1</v>
      </c>
      <c r="B2" s="196" t="s">
        <v>2</v>
      </c>
      <c r="C2" s="197" t="s">
        <v>3</v>
      </c>
      <c r="D2" s="198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  <c r="I2" s="199" t="s">
        <v>9</v>
      </c>
    </row>
    <row r="3" spans="1:9">
      <c r="A3" s="173">
        <v>1</v>
      </c>
      <c r="B3" s="189" t="s">
        <v>10</v>
      </c>
      <c r="C3" s="193">
        <f t="shared" ref="C3:C253" si="0">D3+E3+F3+G3+H3</f>
        <v>28652</v>
      </c>
      <c r="D3" s="173">
        <v>110</v>
      </c>
      <c r="E3" s="173">
        <v>1853</v>
      </c>
      <c r="F3" s="173">
        <v>2278</v>
      </c>
      <c r="G3" s="173">
        <v>24281</v>
      </c>
      <c r="H3" s="173">
        <v>130</v>
      </c>
      <c r="I3" s="194">
        <v>1</v>
      </c>
    </row>
    <row r="4" spans="1:9">
      <c r="A4" s="33">
        <v>2</v>
      </c>
      <c r="B4" s="183" t="s">
        <v>11</v>
      </c>
      <c r="C4" s="175">
        <f t="shared" si="0"/>
        <v>18252</v>
      </c>
      <c r="D4" s="33">
        <v>60</v>
      </c>
      <c r="E4" s="33">
        <v>500</v>
      </c>
      <c r="F4" s="33">
        <v>1140</v>
      </c>
      <c r="G4" s="33">
        <v>16497</v>
      </c>
      <c r="H4" s="33">
        <v>55</v>
      </c>
      <c r="I4" s="171" t="s">
        <v>12</v>
      </c>
    </row>
    <row r="5" spans="1:9">
      <c r="A5" s="33">
        <v>3</v>
      </c>
      <c r="B5" s="183" t="s">
        <v>13</v>
      </c>
      <c r="C5" s="175">
        <f t="shared" si="0"/>
        <v>13995</v>
      </c>
      <c r="D5" s="29">
        <v>405</v>
      </c>
      <c r="E5" s="29">
        <v>2548</v>
      </c>
      <c r="F5" s="29">
        <v>6130</v>
      </c>
      <c r="G5" s="29">
        <v>4241</v>
      </c>
      <c r="H5" s="29">
        <v>671</v>
      </c>
      <c r="I5" s="171">
        <v>4</v>
      </c>
    </row>
    <row r="6" spans="1:9">
      <c r="A6" s="33">
        <v>4</v>
      </c>
      <c r="B6" s="183" t="s">
        <v>14</v>
      </c>
      <c r="C6" s="175">
        <f t="shared" si="0"/>
        <v>8426</v>
      </c>
      <c r="D6" s="33">
        <v>290</v>
      </c>
      <c r="E6" s="33">
        <v>1620</v>
      </c>
      <c r="F6" s="33">
        <v>1925</v>
      </c>
      <c r="G6" s="33">
        <v>4371</v>
      </c>
      <c r="H6" s="33">
        <v>220</v>
      </c>
      <c r="I6" s="171">
        <v>8</v>
      </c>
    </row>
    <row r="7" spans="1:9">
      <c r="A7" s="33">
        <v>5</v>
      </c>
      <c r="B7" s="183" t="s">
        <v>15</v>
      </c>
      <c r="C7" s="175">
        <f t="shared" si="0"/>
        <v>7271</v>
      </c>
      <c r="D7" s="29">
        <v>220</v>
      </c>
      <c r="E7" s="29">
        <v>860</v>
      </c>
      <c r="F7" s="29">
        <v>1991</v>
      </c>
      <c r="G7" s="29">
        <v>4120</v>
      </c>
      <c r="H7" s="29">
        <v>80</v>
      </c>
      <c r="I7" s="171">
        <v>5</v>
      </c>
    </row>
    <row r="8" spans="1:9">
      <c r="A8" s="33">
        <v>6</v>
      </c>
      <c r="B8" s="184" t="s">
        <v>16</v>
      </c>
      <c r="C8" s="175">
        <f t="shared" si="0"/>
        <v>7018</v>
      </c>
      <c r="D8" s="29">
        <v>340</v>
      </c>
      <c r="E8" s="29">
        <v>770</v>
      </c>
      <c r="F8" s="29">
        <v>2306</v>
      </c>
      <c r="G8" s="29">
        <v>1077</v>
      </c>
      <c r="H8" s="29">
        <v>2525</v>
      </c>
      <c r="I8" s="171">
        <v>6</v>
      </c>
    </row>
    <row r="9" spans="1:9">
      <c r="A9" s="33">
        <v>7</v>
      </c>
      <c r="B9" s="185" t="s">
        <v>381</v>
      </c>
      <c r="C9" s="175">
        <f t="shared" si="0"/>
        <v>6450</v>
      </c>
      <c r="D9" s="33">
        <v>260</v>
      </c>
      <c r="E9" s="33">
        <v>906</v>
      </c>
      <c r="F9" s="33">
        <v>1240</v>
      </c>
      <c r="G9" s="33">
        <v>3784</v>
      </c>
      <c r="H9" s="33">
        <v>260</v>
      </c>
      <c r="I9" s="171">
        <v>7</v>
      </c>
    </row>
    <row r="10" spans="1:9">
      <c r="A10" s="33">
        <v>8</v>
      </c>
      <c r="B10" s="183" t="s">
        <v>17</v>
      </c>
      <c r="C10" s="175">
        <f t="shared" si="0"/>
        <v>6273</v>
      </c>
      <c r="D10" s="33">
        <v>220</v>
      </c>
      <c r="E10" s="33">
        <v>980</v>
      </c>
      <c r="F10" s="33">
        <v>2256</v>
      </c>
      <c r="G10" s="33">
        <v>2602</v>
      </c>
      <c r="H10" s="33">
        <v>215</v>
      </c>
      <c r="I10" s="171">
        <v>13</v>
      </c>
    </row>
    <row r="11" spans="1:9">
      <c r="A11" s="33">
        <v>9</v>
      </c>
      <c r="B11" s="183" t="s">
        <v>18</v>
      </c>
      <c r="C11" s="175">
        <f t="shared" si="0"/>
        <v>5966</v>
      </c>
      <c r="D11" s="33">
        <v>250</v>
      </c>
      <c r="E11" s="33">
        <v>1047</v>
      </c>
      <c r="F11" s="33">
        <v>2930</v>
      </c>
      <c r="G11" s="33">
        <v>1669</v>
      </c>
      <c r="H11" s="33">
        <v>70</v>
      </c>
      <c r="I11" s="171">
        <v>29</v>
      </c>
    </row>
    <row r="12" spans="1:9">
      <c r="A12" s="33">
        <v>10</v>
      </c>
      <c r="B12" s="183" t="s">
        <v>19</v>
      </c>
      <c r="C12" s="175">
        <f t="shared" si="0"/>
        <v>5701</v>
      </c>
      <c r="D12" s="29">
        <v>165</v>
      </c>
      <c r="E12" s="29">
        <v>1557</v>
      </c>
      <c r="F12" s="29">
        <v>2287</v>
      </c>
      <c r="G12" s="29">
        <v>1472</v>
      </c>
      <c r="H12" s="29">
        <v>220</v>
      </c>
      <c r="I12" s="171">
        <v>23</v>
      </c>
    </row>
    <row r="13" spans="1:9">
      <c r="A13" s="33">
        <v>11</v>
      </c>
      <c r="B13" s="183" t="s">
        <v>20</v>
      </c>
      <c r="C13" s="175">
        <f t="shared" si="0"/>
        <v>5382</v>
      </c>
      <c r="D13" s="33">
        <v>190</v>
      </c>
      <c r="E13" s="33">
        <v>804</v>
      </c>
      <c r="F13" s="33">
        <v>1590</v>
      </c>
      <c r="G13" s="33">
        <v>2558</v>
      </c>
      <c r="H13" s="33">
        <v>240</v>
      </c>
      <c r="I13" s="171">
        <v>47</v>
      </c>
    </row>
    <row r="14" spans="1:9">
      <c r="A14" s="33">
        <v>12</v>
      </c>
      <c r="B14" s="183" t="s">
        <v>21</v>
      </c>
      <c r="C14" s="175">
        <f t="shared" si="0"/>
        <v>5184</v>
      </c>
      <c r="D14" s="29">
        <v>145</v>
      </c>
      <c r="E14" s="29">
        <v>1010</v>
      </c>
      <c r="F14" s="29">
        <v>1250</v>
      </c>
      <c r="G14" s="29">
        <v>2554</v>
      </c>
      <c r="H14" s="29">
        <v>225</v>
      </c>
      <c r="I14" s="171">
        <v>12</v>
      </c>
    </row>
    <row r="15" spans="1:9">
      <c r="A15" s="33">
        <v>13</v>
      </c>
      <c r="B15" s="183" t="s">
        <v>22</v>
      </c>
      <c r="C15" s="175">
        <f t="shared" si="0"/>
        <v>5002</v>
      </c>
      <c r="D15" s="29">
        <v>220</v>
      </c>
      <c r="E15" s="29">
        <v>1084</v>
      </c>
      <c r="F15" s="29">
        <v>2044</v>
      </c>
      <c r="G15" s="29">
        <v>1468</v>
      </c>
      <c r="H15" s="29">
        <v>186</v>
      </c>
      <c r="I15" s="171">
        <v>16</v>
      </c>
    </row>
    <row r="16" spans="1:9">
      <c r="A16" s="33">
        <v>14</v>
      </c>
      <c r="B16" s="183" t="s">
        <v>23</v>
      </c>
      <c r="C16" s="175">
        <f t="shared" si="0"/>
        <v>4863</v>
      </c>
      <c r="D16" s="29">
        <v>130</v>
      </c>
      <c r="E16" s="29">
        <v>1810</v>
      </c>
      <c r="F16" s="29">
        <v>2009</v>
      </c>
      <c r="G16" s="29">
        <v>539</v>
      </c>
      <c r="H16" s="29">
        <v>375</v>
      </c>
      <c r="I16" s="171">
        <v>66</v>
      </c>
    </row>
    <row r="17" spans="1:9" ht="15.75" customHeight="1">
      <c r="A17" s="33">
        <v>15</v>
      </c>
      <c r="B17" s="183" t="s">
        <v>42</v>
      </c>
      <c r="C17" s="175">
        <f>D17+E17+F17+G17+H17</f>
        <v>4841</v>
      </c>
      <c r="D17" s="29">
        <v>100</v>
      </c>
      <c r="E17" s="29">
        <v>1303</v>
      </c>
      <c r="F17" s="29">
        <v>2642</v>
      </c>
      <c r="G17" s="29">
        <v>567</v>
      </c>
      <c r="H17" s="29">
        <v>229</v>
      </c>
      <c r="I17" s="211">
        <v>26</v>
      </c>
    </row>
    <row r="18" spans="1:9">
      <c r="A18" s="33">
        <v>16</v>
      </c>
      <c r="B18" s="183" t="s">
        <v>24</v>
      </c>
      <c r="C18" s="175">
        <f t="shared" si="0"/>
        <v>4708</v>
      </c>
      <c r="D18" s="29">
        <v>160</v>
      </c>
      <c r="E18" s="29">
        <v>1000</v>
      </c>
      <c r="F18" s="29">
        <v>2312</v>
      </c>
      <c r="G18" s="29">
        <v>1056</v>
      </c>
      <c r="H18" s="29">
        <v>180</v>
      </c>
      <c r="I18" s="171">
        <v>18</v>
      </c>
    </row>
    <row r="19" spans="1:9">
      <c r="A19" s="33">
        <v>17</v>
      </c>
      <c r="B19" s="183" t="s">
        <v>25</v>
      </c>
      <c r="C19" s="175">
        <f t="shared" si="0"/>
        <v>4675</v>
      </c>
      <c r="D19" s="29">
        <v>290</v>
      </c>
      <c r="E19" s="29">
        <v>2492</v>
      </c>
      <c r="F19" s="29">
        <v>522</v>
      </c>
      <c r="G19" s="29">
        <v>1276</v>
      </c>
      <c r="H19" s="29">
        <v>95</v>
      </c>
      <c r="I19" s="171">
        <v>2</v>
      </c>
    </row>
    <row r="20" spans="1:9">
      <c r="A20" s="33">
        <v>18</v>
      </c>
      <c r="B20" s="183" t="s">
        <v>26</v>
      </c>
      <c r="C20" s="175">
        <f t="shared" si="0"/>
        <v>4637</v>
      </c>
      <c r="D20" s="33">
        <v>160</v>
      </c>
      <c r="E20" s="33">
        <v>1050</v>
      </c>
      <c r="F20" s="33">
        <v>640</v>
      </c>
      <c r="G20" s="33">
        <v>2537</v>
      </c>
      <c r="H20" s="33">
        <v>250</v>
      </c>
      <c r="I20" s="171">
        <v>116</v>
      </c>
    </row>
    <row r="21" spans="1:9">
      <c r="A21" s="33">
        <v>19</v>
      </c>
      <c r="B21" s="183" t="s">
        <v>27</v>
      </c>
      <c r="C21" s="175">
        <f t="shared" si="0"/>
        <v>4448.5</v>
      </c>
      <c r="D21" s="29">
        <v>130</v>
      </c>
      <c r="E21" s="29">
        <v>1142</v>
      </c>
      <c r="F21" s="29">
        <v>2396</v>
      </c>
      <c r="G21" s="29">
        <v>595.5</v>
      </c>
      <c r="H21" s="29">
        <v>185</v>
      </c>
      <c r="I21" s="171">
        <v>20</v>
      </c>
    </row>
    <row r="22" spans="1:9" ht="15.75" customHeight="1">
      <c r="A22" s="33">
        <v>20</v>
      </c>
      <c r="B22" s="183" t="s">
        <v>28</v>
      </c>
      <c r="C22" s="175">
        <f t="shared" si="0"/>
        <v>4348</v>
      </c>
      <c r="D22" s="33">
        <v>310</v>
      </c>
      <c r="E22" s="33">
        <v>460</v>
      </c>
      <c r="F22" s="33">
        <v>1553</v>
      </c>
      <c r="G22" s="33">
        <v>1815</v>
      </c>
      <c r="H22" s="33">
        <v>210</v>
      </c>
      <c r="I22" s="171">
        <v>22</v>
      </c>
    </row>
    <row r="23" spans="1:9" ht="15.75" customHeight="1">
      <c r="A23" s="33">
        <v>21</v>
      </c>
      <c r="B23" s="183" t="s">
        <v>29</v>
      </c>
      <c r="C23" s="175">
        <f t="shared" si="0"/>
        <v>4327</v>
      </c>
      <c r="D23" s="166">
        <v>215</v>
      </c>
      <c r="E23" s="166">
        <v>990</v>
      </c>
      <c r="F23" s="166">
        <v>1830</v>
      </c>
      <c r="G23" s="166">
        <v>1072</v>
      </c>
      <c r="H23" s="166">
        <v>220</v>
      </c>
      <c r="I23" s="171">
        <v>9</v>
      </c>
    </row>
    <row r="24" spans="1:9" ht="15.75" customHeight="1">
      <c r="A24" s="33">
        <v>22</v>
      </c>
      <c r="B24" s="183" t="s">
        <v>30</v>
      </c>
      <c r="C24" s="175">
        <f t="shared" si="0"/>
        <v>4291</v>
      </c>
      <c r="D24" s="33">
        <v>345</v>
      </c>
      <c r="E24" s="33">
        <v>880</v>
      </c>
      <c r="F24" s="33">
        <v>746</v>
      </c>
      <c r="G24" s="33">
        <v>1800</v>
      </c>
      <c r="H24" s="33">
        <v>520</v>
      </c>
    </row>
    <row r="25" spans="1:9" ht="15.75" customHeight="1">
      <c r="A25" s="33">
        <v>23</v>
      </c>
      <c r="B25" s="182" t="s">
        <v>31</v>
      </c>
      <c r="C25" s="175">
        <f t="shared" si="0"/>
        <v>4258</v>
      </c>
      <c r="D25" s="33">
        <v>160</v>
      </c>
      <c r="E25" s="33">
        <v>876</v>
      </c>
      <c r="F25" s="33">
        <v>1880</v>
      </c>
      <c r="G25" s="33">
        <v>1317</v>
      </c>
      <c r="H25" s="33">
        <v>25</v>
      </c>
    </row>
    <row r="26" spans="1:9" ht="15.75" customHeight="1">
      <c r="A26" s="33">
        <v>24</v>
      </c>
      <c r="B26" s="183" t="s">
        <v>32</v>
      </c>
      <c r="C26" s="175">
        <f t="shared" si="0"/>
        <v>4198</v>
      </c>
      <c r="D26" s="29">
        <v>185</v>
      </c>
      <c r="E26" s="29">
        <v>680</v>
      </c>
      <c r="F26" s="29">
        <v>2660</v>
      </c>
      <c r="G26" s="29">
        <v>488</v>
      </c>
      <c r="H26" s="29">
        <v>185</v>
      </c>
    </row>
    <row r="27" spans="1:9" ht="15.75" customHeight="1">
      <c r="A27" s="33">
        <v>25</v>
      </c>
      <c r="B27" s="183" t="s">
        <v>33</v>
      </c>
      <c r="C27" s="175">
        <f t="shared" si="0"/>
        <v>4165</v>
      </c>
      <c r="D27" s="33">
        <v>230</v>
      </c>
      <c r="E27" s="33">
        <v>930</v>
      </c>
      <c r="F27" s="33">
        <v>1230</v>
      </c>
      <c r="G27" s="33">
        <v>700</v>
      </c>
      <c r="H27" s="33">
        <v>1075</v>
      </c>
    </row>
    <row r="28" spans="1:9" ht="15.75" customHeight="1">
      <c r="A28" s="33">
        <v>26</v>
      </c>
      <c r="B28" s="184" t="s">
        <v>34</v>
      </c>
      <c r="C28" s="175">
        <f t="shared" si="0"/>
        <v>4142</v>
      </c>
      <c r="D28" s="29">
        <v>100</v>
      </c>
      <c r="E28" s="29">
        <v>960</v>
      </c>
      <c r="F28" s="29">
        <v>2205</v>
      </c>
      <c r="G28" s="29">
        <v>592</v>
      </c>
      <c r="H28" s="29">
        <v>285</v>
      </c>
    </row>
    <row r="29" spans="1:9" ht="15.75" customHeight="1">
      <c r="A29" s="33">
        <v>27</v>
      </c>
      <c r="B29" s="183" t="s">
        <v>35</v>
      </c>
      <c r="C29" s="175">
        <f t="shared" si="0"/>
        <v>4113</v>
      </c>
      <c r="D29" s="33">
        <v>120</v>
      </c>
      <c r="E29" s="33">
        <v>400</v>
      </c>
      <c r="F29" s="33">
        <v>696</v>
      </c>
      <c r="G29" s="33">
        <v>2805</v>
      </c>
      <c r="H29" s="33">
        <v>92</v>
      </c>
    </row>
    <row r="30" spans="1:9" ht="15.75" customHeight="1">
      <c r="A30" s="33">
        <v>28</v>
      </c>
      <c r="B30" s="184" t="s">
        <v>36</v>
      </c>
      <c r="C30" s="175">
        <f t="shared" si="0"/>
        <v>4024</v>
      </c>
      <c r="D30" s="29">
        <v>200</v>
      </c>
      <c r="E30" s="29">
        <v>1084</v>
      </c>
      <c r="F30" s="29">
        <v>1653</v>
      </c>
      <c r="G30" s="29">
        <v>972</v>
      </c>
      <c r="H30" s="29">
        <v>115</v>
      </c>
    </row>
    <row r="31" spans="1:9" ht="15.75" customHeight="1">
      <c r="A31" s="33">
        <v>29</v>
      </c>
      <c r="B31" s="184" t="s">
        <v>37</v>
      </c>
      <c r="C31" s="175">
        <f t="shared" si="0"/>
        <v>4018</v>
      </c>
      <c r="D31" s="29">
        <v>160</v>
      </c>
      <c r="E31" s="29">
        <v>840</v>
      </c>
      <c r="F31" s="29">
        <v>2101</v>
      </c>
      <c r="G31" s="29">
        <v>697</v>
      </c>
      <c r="H31" s="29">
        <v>220</v>
      </c>
    </row>
    <row r="32" spans="1:9" ht="15.75" customHeight="1">
      <c r="A32" s="33">
        <v>30</v>
      </c>
      <c r="B32" s="183" t="s">
        <v>38</v>
      </c>
      <c r="C32" s="175">
        <f t="shared" si="0"/>
        <v>3941</v>
      </c>
      <c r="D32" s="29">
        <v>205</v>
      </c>
      <c r="E32" s="29">
        <v>870</v>
      </c>
      <c r="F32" s="29">
        <v>1230</v>
      </c>
      <c r="G32" s="29">
        <v>1401</v>
      </c>
      <c r="H32" s="29">
        <v>235</v>
      </c>
    </row>
    <row r="33" spans="1:8" ht="15.75" customHeight="1">
      <c r="A33" s="33">
        <v>31</v>
      </c>
      <c r="B33" s="183" t="s">
        <v>39</v>
      </c>
      <c r="C33" s="175">
        <f t="shared" si="0"/>
        <v>3940</v>
      </c>
      <c r="D33" s="166">
        <v>170</v>
      </c>
      <c r="E33" s="166">
        <v>1293</v>
      </c>
      <c r="F33" s="166">
        <v>758</v>
      </c>
      <c r="G33" s="166">
        <v>1059</v>
      </c>
      <c r="H33" s="166">
        <v>660</v>
      </c>
    </row>
    <row r="34" spans="1:8" ht="15.75" customHeight="1">
      <c r="A34" s="33">
        <v>32</v>
      </c>
      <c r="B34" s="183" t="s">
        <v>40</v>
      </c>
      <c r="C34" s="175">
        <f t="shared" si="0"/>
        <v>3900</v>
      </c>
      <c r="D34" s="33">
        <v>165</v>
      </c>
      <c r="E34" s="33">
        <v>1490</v>
      </c>
      <c r="F34" s="33">
        <v>1373</v>
      </c>
      <c r="G34" s="33">
        <v>607</v>
      </c>
      <c r="H34" s="33">
        <v>265</v>
      </c>
    </row>
    <row r="35" spans="1:8" ht="15.75" customHeight="1">
      <c r="A35" s="33">
        <v>33</v>
      </c>
      <c r="B35" s="183" t="s">
        <v>41</v>
      </c>
      <c r="C35" s="175">
        <f t="shared" si="0"/>
        <v>3884</v>
      </c>
      <c r="D35" s="33">
        <v>160</v>
      </c>
      <c r="E35" s="33">
        <v>879</v>
      </c>
      <c r="F35" s="33">
        <v>342</v>
      </c>
      <c r="G35" s="33">
        <v>2437</v>
      </c>
      <c r="H35" s="33">
        <v>66</v>
      </c>
    </row>
    <row r="36" spans="1:8" ht="15.75" customHeight="1">
      <c r="A36" s="33">
        <v>34</v>
      </c>
      <c r="B36" s="183" t="s">
        <v>43</v>
      </c>
      <c r="C36" s="175">
        <f t="shared" si="0"/>
        <v>3773</v>
      </c>
      <c r="D36" s="33">
        <v>200</v>
      </c>
      <c r="E36" s="33">
        <v>906</v>
      </c>
      <c r="F36" s="33">
        <v>1880</v>
      </c>
      <c r="G36" s="33">
        <v>627</v>
      </c>
      <c r="H36" s="33">
        <v>160</v>
      </c>
    </row>
    <row r="37" spans="1:8" ht="15.75" customHeight="1">
      <c r="A37" s="33">
        <v>35</v>
      </c>
      <c r="B37" s="183" t="s">
        <v>44</v>
      </c>
      <c r="C37" s="175">
        <f t="shared" si="0"/>
        <v>3768</v>
      </c>
      <c r="D37" s="29">
        <v>160</v>
      </c>
      <c r="E37" s="29">
        <v>692</v>
      </c>
      <c r="F37" s="29">
        <v>1518</v>
      </c>
      <c r="G37" s="29">
        <v>1103</v>
      </c>
      <c r="H37" s="29">
        <v>295</v>
      </c>
    </row>
    <row r="38" spans="1:8" ht="15.75" customHeight="1">
      <c r="A38" s="33">
        <v>36</v>
      </c>
      <c r="B38" s="183" t="s">
        <v>45</v>
      </c>
      <c r="C38" s="175">
        <f t="shared" si="0"/>
        <v>3766</v>
      </c>
      <c r="D38" s="29">
        <v>90</v>
      </c>
      <c r="E38" s="29">
        <v>1027</v>
      </c>
      <c r="F38" s="29">
        <v>1997</v>
      </c>
      <c r="G38" s="29">
        <v>412</v>
      </c>
      <c r="H38" s="29">
        <v>240</v>
      </c>
    </row>
    <row r="39" spans="1:8" ht="15.75" customHeight="1">
      <c r="A39" s="33">
        <v>37</v>
      </c>
      <c r="B39" s="183" t="s">
        <v>46</v>
      </c>
      <c r="C39" s="175">
        <f t="shared" si="0"/>
        <v>3737</v>
      </c>
      <c r="D39" s="29">
        <v>200</v>
      </c>
      <c r="E39" s="29">
        <v>660</v>
      </c>
      <c r="F39" s="29">
        <v>1619</v>
      </c>
      <c r="G39" s="29">
        <v>1178</v>
      </c>
      <c r="H39" s="29">
        <v>80</v>
      </c>
    </row>
    <row r="40" spans="1:8" ht="15.75" customHeight="1">
      <c r="A40" s="33">
        <v>38</v>
      </c>
      <c r="B40" s="183" t="s">
        <v>47</v>
      </c>
      <c r="C40" s="175">
        <f t="shared" si="0"/>
        <v>3706</v>
      </c>
      <c r="D40" s="29">
        <v>110</v>
      </c>
      <c r="E40" s="29">
        <v>834</v>
      </c>
      <c r="F40" s="29">
        <v>2015</v>
      </c>
      <c r="G40" s="29">
        <v>542</v>
      </c>
      <c r="H40" s="29">
        <v>205</v>
      </c>
    </row>
    <row r="41" spans="1:8" ht="15.75" customHeight="1">
      <c r="A41" s="33">
        <v>39</v>
      </c>
      <c r="B41" s="183" t="s">
        <v>48</v>
      </c>
      <c r="C41" s="175">
        <f t="shared" si="0"/>
        <v>3639</v>
      </c>
      <c r="D41" s="33">
        <v>10</v>
      </c>
      <c r="E41" s="33">
        <v>1170</v>
      </c>
      <c r="F41" s="33">
        <v>2284</v>
      </c>
      <c r="G41" s="33">
        <v>171</v>
      </c>
      <c r="H41" s="33">
        <v>4</v>
      </c>
    </row>
    <row r="42" spans="1:8" ht="15.75" customHeight="1">
      <c r="A42" s="33">
        <v>40</v>
      </c>
      <c r="B42" s="183" t="s">
        <v>49</v>
      </c>
      <c r="C42" s="175">
        <f t="shared" si="0"/>
        <v>3588</v>
      </c>
      <c r="D42" s="33">
        <v>100</v>
      </c>
      <c r="E42" s="33">
        <v>800</v>
      </c>
      <c r="F42" s="33">
        <v>2068</v>
      </c>
      <c r="G42" s="33">
        <v>580</v>
      </c>
      <c r="H42" s="33">
        <v>40</v>
      </c>
    </row>
    <row r="43" spans="1:8" ht="15.75" customHeight="1">
      <c r="A43" s="33">
        <v>41</v>
      </c>
      <c r="B43" s="183" t="s">
        <v>50</v>
      </c>
      <c r="C43" s="175">
        <f t="shared" si="0"/>
        <v>3575</v>
      </c>
      <c r="D43" s="33">
        <v>310</v>
      </c>
      <c r="E43" s="33">
        <v>330</v>
      </c>
      <c r="F43" s="33">
        <v>910</v>
      </c>
      <c r="G43" s="33">
        <v>2000</v>
      </c>
      <c r="H43" s="33">
        <v>25</v>
      </c>
    </row>
    <row r="44" spans="1:8" ht="15.75" customHeight="1">
      <c r="A44" s="33">
        <v>42</v>
      </c>
      <c r="B44" s="183" t="s">
        <v>51</v>
      </c>
      <c r="C44" s="175">
        <f t="shared" si="0"/>
        <v>3511</v>
      </c>
      <c r="D44" s="29">
        <v>280</v>
      </c>
      <c r="E44" s="29">
        <v>1242</v>
      </c>
      <c r="F44" s="29">
        <v>1080</v>
      </c>
      <c r="G44" s="29">
        <v>729</v>
      </c>
      <c r="H44" s="29">
        <v>180</v>
      </c>
    </row>
    <row r="45" spans="1:8" ht="15.75" customHeight="1">
      <c r="A45" s="33">
        <v>43</v>
      </c>
      <c r="B45" s="183" t="s">
        <v>52</v>
      </c>
      <c r="C45" s="175">
        <f t="shared" si="0"/>
        <v>3359</v>
      </c>
      <c r="D45" s="33">
        <v>220</v>
      </c>
      <c r="E45" s="33">
        <v>860</v>
      </c>
      <c r="F45" s="33">
        <v>1410</v>
      </c>
      <c r="G45" s="33">
        <v>714</v>
      </c>
      <c r="H45" s="33">
        <v>155</v>
      </c>
    </row>
    <row r="46" spans="1:8" ht="15.75" customHeight="1">
      <c r="A46" s="33">
        <v>44</v>
      </c>
      <c r="B46" s="183" t="s">
        <v>53</v>
      </c>
      <c r="C46" s="175">
        <f t="shared" si="0"/>
        <v>3318</v>
      </c>
      <c r="D46" s="28">
        <v>270</v>
      </c>
      <c r="E46" s="28">
        <v>860</v>
      </c>
      <c r="F46" s="28">
        <v>462</v>
      </c>
      <c r="G46" s="28">
        <v>846</v>
      </c>
      <c r="H46" s="28">
        <v>880</v>
      </c>
    </row>
    <row r="47" spans="1:8" ht="15.75" customHeight="1">
      <c r="A47" s="33">
        <v>45</v>
      </c>
      <c r="B47" s="183" t="s">
        <v>54</v>
      </c>
      <c r="C47" s="175">
        <f t="shared" si="0"/>
        <v>3253</v>
      </c>
      <c r="D47" s="29">
        <v>170</v>
      </c>
      <c r="E47" s="29">
        <v>560</v>
      </c>
      <c r="F47" s="29">
        <v>1274</v>
      </c>
      <c r="G47" s="29">
        <v>1119</v>
      </c>
      <c r="H47" s="29">
        <v>130</v>
      </c>
    </row>
    <row r="48" spans="1:8" ht="15.75" customHeight="1">
      <c r="A48" s="33">
        <v>46</v>
      </c>
      <c r="B48" s="183" t="s">
        <v>55</v>
      </c>
      <c r="C48" s="175">
        <f t="shared" si="0"/>
        <v>3252</v>
      </c>
      <c r="D48" s="29">
        <v>120</v>
      </c>
      <c r="E48" s="29">
        <v>660</v>
      </c>
      <c r="F48" s="29">
        <v>1277</v>
      </c>
      <c r="G48" s="29">
        <v>1115</v>
      </c>
      <c r="H48" s="29">
        <v>80</v>
      </c>
    </row>
    <row r="49" spans="1:8" ht="15.75" customHeight="1">
      <c r="A49" s="33">
        <v>47</v>
      </c>
      <c r="B49" s="183" t="s">
        <v>56</v>
      </c>
      <c r="C49" s="175">
        <f t="shared" si="0"/>
        <v>3211</v>
      </c>
      <c r="D49" s="33">
        <v>255</v>
      </c>
      <c r="E49" s="33">
        <v>440</v>
      </c>
      <c r="F49" s="33">
        <v>1280</v>
      </c>
      <c r="G49" s="33">
        <v>1186</v>
      </c>
      <c r="H49" s="33">
        <v>50</v>
      </c>
    </row>
    <row r="50" spans="1:8" ht="15.75" customHeight="1">
      <c r="A50" s="33">
        <v>48</v>
      </c>
      <c r="B50" s="183" t="s">
        <v>57</v>
      </c>
      <c r="C50" s="175">
        <f t="shared" si="0"/>
        <v>3189</v>
      </c>
      <c r="D50" s="33">
        <v>310</v>
      </c>
      <c r="E50" s="33">
        <v>730</v>
      </c>
      <c r="F50" s="33">
        <v>717</v>
      </c>
      <c r="G50" s="33">
        <v>1397</v>
      </c>
      <c r="H50" s="33">
        <v>35</v>
      </c>
    </row>
    <row r="51" spans="1:8" ht="15.75" customHeight="1">
      <c r="A51" s="33">
        <v>49</v>
      </c>
      <c r="B51" s="183" t="s">
        <v>58</v>
      </c>
      <c r="C51" s="175">
        <f t="shared" si="0"/>
        <v>3150</v>
      </c>
      <c r="D51" s="29">
        <v>150</v>
      </c>
      <c r="E51" s="29">
        <v>910</v>
      </c>
      <c r="F51" s="29">
        <v>968</v>
      </c>
      <c r="G51" s="29">
        <v>557</v>
      </c>
      <c r="H51" s="29">
        <v>565</v>
      </c>
    </row>
    <row r="52" spans="1:8" ht="15.75" customHeight="1">
      <c r="A52" s="33">
        <v>50</v>
      </c>
      <c r="B52" s="183" t="s">
        <v>59</v>
      </c>
      <c r="C52" s="175">
        <f t="shared" si="0"/>
        <v>3110</v>
      </c>
      <c r="D52" s="29">
        <v>80</v>
      </c>
      <c r="E52" s="29">
        <v>978</v>
      </c>
      <c r="F52" s="29">
        <v>1486</v>
      </c>
      <c r="G52" s="29">
        <v>451</v>
      </c>
      <c r="H52" s="29">
        <v>115</v>
      </c>
    </row>
    <row r="53" spans="1:8" ht="15.75" customHeight="1">
      <c r="A53" s="33">
        <v>51</v>
      </c>
      <c r="B53" s="183" t="s">
        <v>60</v>
      </c>
      <c r="C53" s="175">
        <f t="shared" si="0"/>
        <v>3085</v>
      </c>
      <c r="D53" s="29">
        <v>190</v>
      </c>
      <c r="E53" s="29">
        <v>710</v>
      </c>
      <c r="F53" s="29">
        <v>860</v>
      </c>
      <c r="G53" s="29">
        <v>1305</v>
      </c>
      <c r="H53" s="29">
        <v>20</v>
      </c>
    </row>
    <row r="54" spans="1:8" ht="15.75" customHeight="1">
      <c r="A54" s="33">
        <v>52</v>
      </c>
      <c r="B54" s="183" t="s">
        <v>61</v>
      </c>
      <c r="C54" s="175">
        <f t="shared" si="0"/>
        <v>3059</v>
      </c>
      <c r="D54" s="29">
        <v>190</v>
      </c>
      <c r="E54" s="29">
        <v>789</v>
      </c>
      <c r="F54" s="29">
        <v>1642</v>
      </c>
      <c r="G54" s="29">
        <v>368</v>
      </c>
      <c r="H54" s="29">
        <v>70</v>
      </c>
    </row>
    <row r="55" spans="1:8" ht="15.75" customHeight="1">
      <c r="A55" s="33">
        <v>53</v>
      </c>
      <c r="B55" s="183" t="s">
        <v>62</v>
      </c>
      <c r="C55" s="175">
        <f t="shared" si="0"/>
        <v>3029</v>
      </c>
      <c r="D55" s="29">
        <v>60</v>
      </c>
      <c r="E55" s="29">
        <v>780</v>
      </c>
      <c r="F55" s="29">
        <v>1410</v>
      </c>
      <c r="G55" s="29">
        <v>689</v>
      </c>
      <c r="H55" s="29">
        <v>90</v>
      </c>
    </row>
    <row r="56" spans="1:8" ht="15.75" customHeight="1">
      <c r="A56" s="33">
        <v>54</v>
      </c>
      <c r="B56" s="183" t="s">
        <v>63</v>
      </c>
      <c r="C56" s="175">
        <f t="shared" si="0"/>
        <v>3011</v>
      </c>
      <c r="D56" s="33">
        <v>235</v>
      </c>
      <c r="E56" s="33">
        <v>100</v>
      </c>
      <c r="F56" s="33">
        <v>50</v>
      </c>
      <c r="G56" s="33">
        <v>2626</v>
      </c>
      <c r="H56" s="33">
        <v>0</v>
      </c>
    </row>
    <row r="57" spans="1:8" ht="15.75" customHeight="1">
      <c r="A57" s="33">
        <v>55</v>
      </c>
      <c r="B57" s="183" t="s">
        <v>64</v>
      </c>
      <c r="C57" s="175">
        <f t="shared" si="0"/>
        <v>2998</v>
      </c>
      <c r="D57" s="33">
        <v>160</v>
      </c>
      <c r="E57" s="33">
        <v>680</v>
      </c>
      <c r="F57" s="33">
        <v>1330</v>
      </c>
      <c r="G57" s="33">
        <v>638</v>
      </c>
      <c r="H57" s="33">
        <v>190</v>
      </c>
    </row>
    <row r="58" spans="1:8" ht="15.75" customHeight="1">
      <c r="A58" s="33">
        <v>56</v>
      </c>
      <c r="B58" s="183" t="s">
        <v>65</v>
      </c>
      <c r="C58" s="175">
        <f t="shared" si="0"/>
        <v>2957</v>
      </c>
      <c r="D58" s="33">
        <v>100</v>
      </c>
      <c r="E58" s="33">
        <v>758</v>
      </c>
      <c r="F58" s="33">
        <v>1302</v>
      </c>
      <c r="G58" s="33">
        <v>727</v>
      </c>
      <c r="H58" s="33">
        <v>70</v>
      </c>
    </row>
    <row r="59" spans="1:8" ht="15.75" customHeight="1">
      <c r="A59" s="33">
        <v>57</v>
      </c>
      <c r="B59" s="183" t="s">
        <v>66</v>
      </c>
      <c r="C59" s="175">
        <f t="shared" si="0"/>
        <v>2882</v>
      </c>
      <c r="D59" s="33">
        <v>110</v>
      </c>
      <c r="E59" s="33">
        <v>1145</v>
      </c>
      <c r="F59" s="33">
        <v>586</v>
      </c>
      <c r="G59" s="33">
        <v>996</v>
      </c>
      <c r="H59" s="33">
        <v>45</v>
      </c>
    </row>
    <row r="60" spans="1:8" ht="15.75" customHeight="1">
      <c r="A60" s="33">
        <v>58</v>
      </c>
      <c r="B60" s="183" t="s">
        <v>67</v>
      </c>
      <c r="C60" s="175">
        <f t="shared" si="0"/>
        <v>2873</v>
      </c>
      <c r="D60" s="29">
        <v>140</v>
      </c>
      <c r="E60" s="29">
        <v>700</v>
      </c>
      <c r="F60" s="29">
        <v>1070</v>
      </c>
      <c r="G60" s="29">
        <v>798</v>
      </c>
      <c r="H60" s="29">
        <v>165</v>
      </c>
    </row>
    <row r="61" spans="1:8" ht="15.75" customHeight="1">
      <c r="A61" s="33">
        <v>59</v>
      </c>
      <c r="B61" s="183" t="s">
        <v>68</v>
      </c>
      <c r="C61" s="175">
        <f t="shared" si="0"/>
        <v>2847</v>
      </c>
      <c r="D61" s="33">
        <v>200</v>
      </c>
      <c r="E61" s="33">
        <v>758</v>
      </c>
      <c r="F61" s="33">
        <v>970</v>
      </c>
      <c r="G61" s="33">
        <v>899</v>
      </c>
      <c r="H61" s="33">
        <v>20</v>
      </c>
    </row>
    <row r="62" spans="1:8" ht="15.75" customHeight="1" thickBot="1">
      <c r="A62" s="33">
        <v>60</v>
      </c>
      <c r="B62" s="186" t="s">
        <v>69</v>
      </c>
      <c r="C62" s="176">
        <f t="shared" si="0"/>
        <v>2830</v>
      </c>
      <c r="D62" s="167">
        <v>110</v>
      </c>
      <c r="E62" s="167">
        <v>736</v>
      </c>
      <c r="F62" s="167">
        <v>1091</v>
      </c>
      <c r="G62" s="167">
        <v>638</v>
      </c>
      <c r="H62" s="167">
        <v>255</v>
      </c>
    </row>
    <row r="63" spans="1:8" ht="15.75" customHeight="1" thickTop="1">
      <c r="A63" s="33">
        <v>61</v>
      </c>
      <c r="B63" s="187" t="s">
        <v>70</v>
      </c>
      <c r="C63" s="177">
        <f t="shared" si="0"/>
        <v>2819</v>
      </c>
      <c r="D63" s="168">
        <v>140</v>
      </c>
      <c r="E63" s="168">
        <v>780</v>
      </c>
      <c r="F63" s="168">
        <v>1013</v>
      </c>
      <c r="G63" s="168">
        <v>576</v>
      </c>
      <c r="H63" s="168">
        <v>310</v>
      </c>
    </row>
    <row r="64" spans="1:8" ht="15.75" customHeight="1">
      <c r="A64" s="33">
        <v>62</v>
      </c>
      <c r="B64" s="182" t="s">
        <v>71</v>
      </c>
      <c r="C64" s="175">
        <f t="shared" si="0"/>
        <v>2817</v>
      </c>
      <c r="D64" s="29">
        <v>110</v>
      </c>
      <c r="E64" s="29">
        <v>150</v>
      </c>
      <c r="F64" s="29">
        <v>736</v>
      </c>
      <c r="G64" s="29">
        <v>709</v>
      </c>
      <c r="H64" s="29">
        <v>1112</v>
      </c>
    </row>
    <row r="65" spans="1:8" ht="15.75" customHeight="1">
      <c r="A65" s="33">
        <v>63</v>
      </c>
      <c r="B65" s="183" t="s">
        <v>72</v>
      </c>
      <c r="C65" s="175">
        <f t="shared" si="0"/>
        <v>2796</v>
      </c>
      <c r="D65" s="29">
        <v>100</v>
      </c>
      <c r="E65" s="29">
        <v>667</v>
      </c>
      <c r="F65" s="29">
        <v>782</v>
      </c>
      <c r="G65" s="29">
        <v>947</v>
      </c>
      <c r="H65" s="29">
        <v>300</v>
      </c>
    </row>
    <row r="66" spans="1:8" ht="15.75" customHeight="1">
      <c r="A66" s="33">
        <v>64</v>
      </c>
      <c r="B66" s="183" t="s">
        <v>73</v>
      </c>
      <c r="C66" s="175">
        <f t="shared" si="0"/>
        <v>2789</v>
      </c>
      <c r="D66" s="29">
        <v>150</v>
      </c>
      <c r="E66" s="29">
        <v>628</v>
      </c>
      <c r="F66" s="29">
        <v>1539</v>
      </c>
      <c r="G66" s="29">
        <v>277</v>
      </c>
      <c r="H66" s="29">
        <v>195</v>
      </c>
    </row>
    <row r="67" spans="1:8" ht="15.75" customHeight="1">
      <c r="A67" s="33">
        <v>65</v>
      </c>
      <c r="B67" s="183" t="s">
        <v>74</v>
      </c>
      <c r="C67" s="175">
        <f t="shared" si="0"/>
        <v>2765</v>
      </c>
      <c r="D67" s="29">
        <v>120</v>
      </c>
      <c r="E67" s="29">
        <v>680</v>
      </c>
      <c r="F67" s="29">
        <v>1563</v>
      </c>
      <c r="G67" s="29">
        <v>292</v>
      </c>
      <c r="H67" s="29">
        <v>110</v>
      </c>
    </row>
    <row r="68" spans="1:8" ht="15.75" customHeight="1">
      <c r="A68" s="33">
        <v>66</v>
      </c>
      <c r="B68" s="183" t="s">
        <v>75</v>
      </c>
      <c r="C68" s="175">
        <f t="shared" si="0"/>
        <v>2750</v>
      </c>
      <c r="D68" s="29">
        <v>60</v>
      </c>
      <c r="E68" s="29">
        <v>828</v>
      </c>
      <c r="F68" s="29">
        <v>1619</v>
      </c>
      <c r="G68" s="29">
        <v>183</v>
      </c>
      <c r="H68" s="29">
        <v>60</v>
      </c>
    </row>
    <row r="69" spans="1:8" ht="15.75" customHeight="1">
      <c r="A69" s="33">
        <v>67</v>
      </c>
      <c r="B69" s="183" t="s">
        <v>76</v>
      </c>
      <c r="C69" s="175">
        <f t="shared" si="0"/>
        <v>2739</v>
      </c>
      <c r="D69" s="33">
        <v>185</v>
      </c>
      <c r="E69" s="33">
        <v>150</v>
      </c>
      <c r="F69" s="33">
        <v>130</v>
      </c>
      <c r="G69" s="33">
        <v>439</v>
      </c>
      <c r="H69" s="33">
        <v>1835</v>
      </c>
    </row>
    <row r="70" spans="1:8" ht="15.75" customHeight="1">
      <c r="A70" s="33">
        <v>68</v>
      </c>
      <c r="B70" s="183" t="s">
        <v>77</v>
      </c>
      <c r="C70" s="175">
        <f t="shared" si="0"/>
        <v>2712</v>
      </c>
      <c r="D70" s="29">
        <v>5</v>
      </c>
      <c r="E70" s="29">
        <v>664</v>
      </c>
      <c r="F70" s="29">
        <v>640</v>
      </c>
      <c r="G70" s="29">
        <v>1348</v>
      </c>
      <c r="H70" s="29">
        <v>55</v>
      </c>
    </row>
    <row r="71" spans="1:8" ht="15.75" customHeight="1">
      <c r="A71" s="33">
        <v>69</v>
      </c>
      <c r="B71" s="183" t="s">
        <v>78</v>
      </c>
      <c r="C71" s="175">
        <f t="shared" si="0"/>
        <v>2679</v>
      </c>
      <c r="D71" s="29">
        <v>100</v>
      </c>
      <c r="E71" s="29">
        <v>551</v>
      </c>
      <c r="F71" s="29">
        <v>1203</v>
      </c>
      <c r="G71" s="29">
        <v>604</v>
      </c>
      <c r="H71" s="29">
        <v>221</v>
      </c>
    </row>
    <row r="72" spans="1:8" ht="15.75" customHeight="1">
      <c r="A72" s="33">
        <v>70</v>
      </c>
      <c r="B72" s="188" t="s">
        <v>79</v>
      </c>
      <c r="C72" s="175">
        <f t="shared" si="0"/>
        <v>2647</v>
      </c>
      <c r="D72" s="29">
        <v>150</v>
      </c>
      <c r="E72" s="29">
        <v>782</v>
      </c>
      <c r="F72" s="29">
        <v>1112</v>
      </c>
      <c r="G72" s="29">
        <v>578</v>
      </c>
      <c r="H72" s="29">
        <v>25</v>
      </c>
    </row>
    <row r="73" spans="1:8" ht="15.75" customHeight="1">
      <c r="A73" s="33">
        <v>71</v>
      </c>
      <c r="B73" s="182" t="s">
        <v>80</v>
      </c>
      <c r="C73" s="175">
        <f t="shared" si="0"/>
        <v>2643</v>
      </c>
      <c r="D73" s="33">
        <v>110</v>
      </c>
      <c r="E73" s="33">
        <v>680</v>
      </c>
      <c r="F73" s="33">
        <v>1080</v>
      </c>
      <c r="G73" s="33">
        <v>628</v>
      </c>
      <c r="H73" s="33">
        <v>145</v>
      </c>
    </row>
    <row r="74" spans="1:8" ht="15.75" customHeight="1">
      <c r="A74" s="33">
        <v>72</v>
      </c>
      <c r="B74" s="183" t="s">
        <v>81</v>
      </c>
      <c r="C74" s="175">
        <f t="shared" si="0"/>
        <v>2626</v>
      </c>
      <c r="D74" s="33">
        <v>110</v>
      </c>
      <c r="E74" s="33">
        <v>630</v>
      </c>
      <c r="F74" s="33">
        <v>943</v>
      </c>
      <c r="G74" s="33">
        <v>363</v>
      </c>
      <c r="H74" s="33">
        <v>580</v>
      </c>
    </row>
    <row r="75" spans="1:8" ht="15.75" customHeight="1">
      <c r="A75" s="33">
        <v>73</v>
      </c>
      <c r="B75" s="184" t="s">
        <v>82</v>
      </c>
      <c r="C75" s="175">
        <f t="shared" si="0"/>
        <v>2571</v>
      </c>
      <c r="D75" s="29">
        <v>120</v>
      </c>
      <c r="E75" s="29">
        <v>630</v>
      </c>
      <c r="F75" s="29">
        <v>1526</v>
      </c>
      <c r="G75" s="29">
        <v>195</v>
      </c>
      <c r="H75" s="29">
        <v>100</v>
      </c>
    </row>
    <row r="76" spans="1:8" ht="15.75" customHeight="1">
      <c r="A76" s="33">
        <v>74</v>
      </c>
      <c r="B76" s="183" t="s">
        <v>83</v>
      </c>
      <c r="C76" s="181">
        <f t="shared" si="0"/>
        <v>2567</v>
      </c>
      <c r="D76" s="29">
        <v>130</v>
      </c>
      <c r="E76" s="29">
        <v>920</v>
      </c>
      <c r="F76" s="29">
        <v>1113</v>
      </c>
      <c r="G76" s="29">
        <v>334</v>
      </c>
      <c r="H76" s="29">
        <v>70</v>
      </c>
    </row>
    <row r="77" spans="1:8" ht="15.75" customHeight="1">
      <c r="A77" s="33">
        <v>75</v>
      </c>
      <c r="B77" s="183" t="s">
        <v>84</v>
      </c>
      <c r="C77" s="178">
        <f t="shared" si="0"/>
        <v>2566</v>
      </c>
      <c r="D77" s="166">
        <v>100</v>
      </c>
      <c r="E77" s="166">
        <v>700</v>
      </c>
      <c r="F77" s="166">
        <v>1332</v>
      </c>
      <c r="G77" s="166">
        <v>364</v>
      </c>
      <c r="H77" s="166">
        <v>70</v>
      </c>
    </row>
    <row r="78" spans="1:8" ht="15.75" customHeight="1">
      <c r="A78" s="33">
        <v>76</v>
      </c>
      <c r="B78" s="183" t="s">
        <v>85</v>
      </c>
      <c r="C78" s="179">
        <f t="shared" si="0"/>
        <v>2527</v>
      </c>
      <c r="D78" s="33">
        <v>170</v>
      </c>
      <c r="E78" s="33">
        <v>180</v>
      </c>
      <c r="F78" s="33">
        <v>800</v>
      </c>
      <c r="G78" s="33">
        <v>692</v>
      </c>
      <c r="H78" s="33">
        <v>685</v>
      </c>
    </row>
    <row r="79" spans="1:8" ht="15.75" customHeight="1">
      <c r="A79" s="33">
        <v>77</v>
      </c>
      <c r="B79" s="183" t="s">
        <v>86</v>
      </c>
      <c r="C79" s="178">
        <f t="shared" si="0"/>
        <v>2523</v>
      </c>
      <c r="D79" s="29">
        <v>100</v>
      </c>
      <c r="E79" s="29">
        <v>390</v>
      </c>
      <c r="F79" s="29">
        <v>809</v>
      </c>
      <c r="G79" s="29">
        <v>1059</v>
      </c>
      <c r="H79" s="29">
        <v>165</v>
      </c>
    </row>
    <row r="80" spans="1:8" ht="15.75" customHeight="1">
      <c r="A80" s="33">
        <v>78</v>
      </c>
      <c r="B80" s="183" t="s">
        <v>87</v>
      </c>
      <c r="C80" s="175">
        <f t="shared" si="0"/>
        <v>2517</v>
      </c>
      <c r="D80" s="33">
        <v>240</v>
      </c>
      <c r="E80" s="33">
        <v>1030</v>
      </c>
      <c r="F80" s="33">
        <v>250</v>
      </c>
      <c r="G80" s="33">
        <v>917</v>
      </c>
      <c r="H80" s="33">
        <v>80</v>
      </c>
    </row>
    <row r="81" spans="1:8" ht="15.75" customHeight="1">
      <c r="A81" s="33">
        <v>79</v>
      </c>
      <c r="B81" s="183" t="s">
        <v>88</v>
      </c>
      <c r="C81" s="175">
        <f t="shared" si="0"/>
        <v>2500</v>
      </c>
      <c r="D81" s="29">
        <v>60</v>
      </c>
      <c r="E81" s="29">
        <v>570</v>
      </c>
      <c r="F81" s="29">
        <v>1563</v>
      </c>
      <c r="G81" s="29">
        <v>277</v>
      </c>
      <c r="H81" s="29">
        <v>30</v>
      </c>
    </row>
    <row r="82" spans="1:8" ht="15.75" customHeight="1">
      <c r="A82" s="33">
        <v>80</v>
      </c>
      <c r="B82" s="183" t="s">
        <v>89</v>
      </c>
      <c r="C82" s="175">
        <f t="shared" si="0"/>
        <v>2496</v>
      </c>
      <c r="D82" s="33">
        <v>100</v>
      </c>
      <c r="E82" s="33">
        <v>661</v>
      </c>
      <c r="F82" s="33">
        <v>1423</v>
      </c>
      <c r="G82" s="33">
        <v>242</v>
      </c>
      <c r="H82" s="33">
        <v>70</v>
      </c>
    </row>
    <row r="83" spans="1:8" ht="15.75" customHeight="1">
      <c r="A83" s="33">
        <v>81</v>
      </c>
      <c r="B83" s="183" t="s">
        <v>90</v>
      </c>
      <c r="C83" s="175">
        <f t="shared" si="0"/>
        <v>2483</v>
      </c>
      <c r="D83" s="29">
        <v>105</v>
      </c>
      <c r="E83" s="29">
        <v>554</v>
      </c>
      <c r="F83" s="29">
        <v>1226</v>
      </c>
      <c r="G83" s="29">
        <v>453</v>
      </c>
      <c r="H83" s="29">
        <v>145</v>
      </c>
    </row>
    <row r="84" spans="1:8" ht="15.75" customHeight="1">
      <c r="A84" s="33">
        <v>82</v>
      </c>
      <c r="B84" s="183" t="s">
        <v>91</v>
      </c>
      <c r="C84" s="175">
        <f t="shared" si="0"/>
        <v>2479</v>
      </c>
      <c r="D84" s="28">
        <v>130</v>
      </c>
      <c r="E84" s="28">
        <v>590</v>
      </c>
      <c r="F84" s="28">
        <v>1007</v>
      </c>
      <c r="G84" s="28">
        <v>647</v>
      </c>
      <c r="H84" s="28">
        <v>105</v>
      </c>
    </row>
    <row r="85" spans="1:8" ht="15.75" customHeight="1">
      <c r="A85" s="33">
        <v>83</v>
      </c>
      <c r="B85" s="182" t="s">
        <v>92</v>
      </c>
      <c r="C85" s="175">
        <f t="shared" si="0"/>
        <v>2462</v>
      </c>
      <c r="D85" s="29">
        <v>130</v>
      </c>
      <c r="E85" s="29">
        <v>750</v>
      </c>
      <c r="F85" s="29">
        <v>1042</v>
      </c>
      <c r="G85" s="33">
        <v>228</v>
      </c>
      <c r="H85" s="29">
        <v>312</v>
      </c>
    </row>
    <row r="86" spans="1:8" ht="15.75" customHeight="1">
      <c r="A86" s="33">
        <v>84</v>
      </c>
      <c r="B86" s="183" t="s">
        <v>93</v>
      </c>
      <c r="C86" s="175">
        <f t="shared" si="0"/>
        <v>2460</v>
      </c>
      <c r="D86" s="33">
        <v>140</v>
      </c>
      <c r="E86" s="33">
        <v>790</v>
      </c>
      <c r="F86" s="33">
        <v>1129</v>
      </c>
      <c r="G86" s="33">
        <v>246</v>
      </c>
      <c r="H86" s="33">
        <v>155</v>
      </c>
    </row>
    <row r="87" spans="1:8" ht="15.75" customHeight="1">
      <c r="A87" s="33">
        <v>85</v>
      </c>
      <c r="B87" s="183" t="s">
        <v>94</v>
      </c>
      <c r="C87" s="175">
        <f t="shared" si="0"/>
        <v>2460</v>
      </c>
      <c r="D87" s="29">
        <v>145</v>
      </c>
      <c r="E87" s="29">
        <v>530</v>
      </c>
      <c r="F87" s="29">
        <v>1195</v>
      </c>
      <c r="G87" s="29">
        <v>468</v>
      </c>
      <c r="H87" s="29">
        <v>122</v>
      </c>
    </row>
    <row r="88" spans="1:8" ht="15.75" customHeight="1">
      <c r="A88" s="33">
        <v>86</v>
      </c>
      <c r="B88" s="183" t="s">
        <v>95</v>
      </c>
      <c r="C88" s="175">
        <f t="shared" si="0"/>
        <v>2410</v>
      </c>
      <c r="D88" s="33">
        <v>120</v>
      </c>
      <c r="E88" s="33">
        <v>885</v>
      </c>
      <c r="F88" s="33">
        <v>540</v>
      </c>
      <c r="G88" s="33">
        <v>786</v>
      </c>
      <c r="H88" s="33">
        <v>79</v>
      </c>
    </row>
    <row r="89" spans="1:8" ht="15.75" customHeight="1">
      <c r="A89" s="33">
        <v>87</v>
      </c>
      <c r="B89" s="183" t="s">
        <v>96</v>
      </c>
      <c r="C89" s="175">
        <f t="shared" si="0"/>
        <v>2406</v>
      </c>
      <c r="D89" s="166">
        <v>5</v>
      </c>
      <c r="E89" s="166">
        <v>750</v>
      </c>
      <c r="F89" s="166">
        <v>1300</v>
      </c>
      <c r="G89" s="166">
        <v>246</v>
      </c>
      <c r="H89" s="166">
        <v>105</v>
      </c>
    </row>
    <row r="90" spans="1:8" ht="15.75" customHeight="1">
      <c r="A90" s="33">
        <v>88</v>
      </c>
      <c r="B90" s="183" t="s">
        <v>97</v>
      </c>
      <c r="C90" s="175">
        <f t="shared" si="0"/>
        <v>2359</v>
      </c>
      <c r="D90" s="29">
        <v>100</v>
      </c>
      <c r="E90" s="29">
        <v>540</v>
      </c>
      <c r="F90" s="29">
        <v>1093</v>
      </c>
      <c r="G90" s="29">
        <v>416</v>
      </c>
      <c r="H90" s="29">
        <v>210</v>
      </c>
    </row>
    <row r="91" spans="1:8" ht="15.75" customHeight="1">
      <c r="A91" s="33">
        <v>89</v>
      </c>
      <c r="B91" s="188" t="s">
        <v>98</v>
      </c>
      <c r="C91" s="175">
        <f t="shared" si="0"/>
        <v>2346</v>
      </c>
      <c r="D91" s="29">
        <v>260</v>
      </c>
      <c r="E91" s="29">
        <v>530</v>
      </c>
      <c r="F91" s="29">
        <v>996</v>
      </c>
      <c r="G91" s="29">
        <v>490</v>
      </c>
      <c r="H91" s="29">
        <v>70</v>
      </c>
    </row>
    <row r="92" spans="1:8" ht="15.75" customHeight="1">
      <c r="A92" s="33">
        <v>90</v>
      </c>
      <c r="B92" s="189" t="s">
        <v>99</v>
      </c>
      <c r="C92" s="175">
        <f t="shared" si="0"/>
        <v>2342</v>
      </c>
      <c r="D92" s="28">
        <v>100</v>
      </c>
      <c r="E92" s="28">
        <v>570</v>
      </c>
      <c r="F92" s="28">
        <v>1130</v>
      </c>
      <c r="G92" s="28">
        <v>461</v>
      </c>
      <c r="H92" s="28">
        <v>81</v>
      </c>
    </row>
    <row r="93" spans="1:8" ht="15.75" customHeight="1">
      <c r="A93" s="33">
        <v>91</v>
      </c>
      <c r="B93" s="183" t="s">
        <v>100</v>
      </c>
      <c r="C93" s="175">
        <f t="shared" si="0"/>
        <v>2325</v>
      </c>
      <c r="D93" s="166">
        <v>140</v>
      </c>
      <c r="E93" s="166">
        <v>722</v>
      </c>
      <c r="F93" s="166">
        <v>1050</v>
      </c>
      <c r="G93" s="166">
        <v>223</v>
      </c>
      <c r="H93" s="166">
        <v>190</v>
      </c>
    </row>
    <row r="94" spans="1:8" ht="15.75" customHeight="1">
      <c r="A94" s="33">
        <v>92</v>
      </c>
      <c r="B94" s="183" t="s">
        <v>101</v>
      </c>
      <c r="C94" s="175">
        <f t="shared" si="0"/>
        <v>2324</v>
      </c>
      <c r="D94" s="33">
        <v>90</v>
      </c>
      <c r="E94" s="33">
        <v>450</v>
      </c>
      <c r="F94" s="33">
        <v>1126</v>
      </c>
      <c r="G94" s="33">
        <v>558</v>
      </c>
      <c r="H94" s="33">
        <v>100</v>
      </c>
    </row>
    <row r="95" spans="1:8" ht="15.75" customHeight="1">
      <c r="A95" s="33">
        <v>93</v>
      </c>
      <c r="B95" s="183" t="s">
        <v>102</v>
      </c>
      <c r="C95" s="175">
        <f t="shared" si="0"/>
        <v>2318</v>
      </c>
      <c r="D95" s="28">
        <v>110</v>
      </c>
      <c r="E95" s="28">
        <v>540</v>
      </c>
      <c r="F95" s="28">
        <v>834</v>
      </c>
      <c r="G95" s="28">
        <v>739</v>
      </c>
      <c r="H95" s="28">
        <v>95</v>
      </c>
    </row>
    <row r="96" spans="1:8" ht="15.75" customHeight="1">
      <c r="A96" s="33">
        <v>94</v>
      </c>
      <c r="B96" s="183" t="s">
        <v>103</v>
      </c>
      <c r="C96" s="175">
        <f t="shared" si="0"/>
        <v>2302</v>
      </c>
      <c r="D96" s="33">
        <v>130</v>
      </c>
      <c r="E96" s="33">
        <v>345</v>
      </c>
      <c r="F96" s="33">
        <v>535</v>
      </c>
      <c r="G96" s="33">
        <v>1242</v>
      </c>
      <c r="H96" s="33">
        <v>50</v>
      </c>
    </row>
    <row r="97" spans="1:8" ht="15.75" customHeight="1">
      <c r="A97" s="33">
        <v>95</v>
      </c>
      <c r="B97" s="184" t="s">
        <v>104</v>
      </c>
      <c r="C97" s="175">
        <f t="shared" si="0"/>
        <v>2282</v>
      </c>
      <c r="D97" s="28">
        <v>180</v>
      </c>
      <c r="E97" s="28">
        <v>480</v>
      </c>
      <c r="F97" s="28">
        <v>955</v>
      </c>
      <c r="G97" s="28">
        <v>557</v>
      </c>
      <c r="H97" s="28">
        <v>110</v>
      </c>
    </row>
    <row r="98" spans="1:8" ht="15.75" customHeight="1">
      <c r="A98" s="33">
        <v>96</v>
      </c>
      <c r="B98" s="183" t="s">
        <v>105</v>
      </c>
      <c r="C98" s="175">
        <f t="shared" si="0"/>
        <v>2255</v>
      </c>
      <c r="D98" s="33">
        <v>240</v>
      </c>
      <c r="E98" s="33">
        <v>770</v>
      </c>
      <c r="F98" s="33">
        <v>750</v>
      </c>
      <c r="G98" s="33">
        <v>475</v>
      </c>
      <c r="H98" s="33">
        <v>20</v>
      </c>
    </row>
    <row r="99" spans="1:8" ht="15.75" customHeight="1">
      <c r="A99" s="33">
        <v>97</v>
      </c>
      <c r="B99" s="183" t="s">
        <v>106</v>
      </c>
      <c r="C99" s="175">
        <f t="shared" si="0"/>
        <v>2248</v>
      </c>
      <c r="D99" s="33">
        <v>120</v>
      </c>
      <c r="E99" s="33">
        <v>800</v>
      </c>
      <c r="F99" s="33">
        <v>575</v>
      </c>
      <c r="G99" s="33">
        <v>686</v>
      </c>
      <c r="H99" s="33">
        <v>67</v>
      </c>
    </row>
    <row r="100" spans="1:8" ht="15.75" customHeight="1">
      <c r="A100" s="33">
        <v>98</v>
      </c>
      <c r="B100" s="188" t="s">
        <v>107</v>
      </c>
      <c r="C100" s="175">
        <f t="shared" si="0"/>
        <v>2220</v>
      </c>
      <c r="D100" s="28">
        <v>100</v>
      </c>
      <c r="E100" s="28">
        <v>630</v>
      </c>
      <c r="F100" s="28">
        <v>878</v>
      </c>
      <c r="G100" s="28">
        <v>508</v>
      </c>
      <c r="H100" s="28">
        <v>104</v>
      </c>
    </row>
    <row r="101" spans="1:8" ht="15.75" customHeight="1">
      <c r="A101" s="33">
        <v>99</v>
      </c>
      <c r="B101" s="189" t="s">
        <v>100</v>
      </c>
      <c r="C101" s="175">
        <f t="shared" si="0"/>
        <v>2212</v>
      </c>
      <c r="D101" s="33">
        <v>60</v>
      </c>
      <c r="E101" s="33">
        <v>1160</v>
      </c>
      <c r="F101" s="33">
        <v>606</v>
      </c>
      <c r="G101" s="33">
        <v>181</v>
      </c>
      <c r="H101" s="33">
        <v>205</v>
      </c>
    </row>
    <row r="102" spans="1:8" ht="15.75" customHeight="1">
      <c r="A102" s="33">
        <v>100</v>
      </c>
      <c r="B102" s="183" t="s">
        <v>108</v>
      </c>
      <c r="C102" s="175">
        <f t="shared" si="0"/>
        <v>2196</v>
      </c>
      <c r="D102" s="29">
        <v>110</v>
      </c>
      <c r="E102" s="29">
        <v>536</v>
      </c>
      <c r="F102" s="29">
        <v>1077</v>
      </c>
      <c r="G102" s="29">
        <v>393</v>
      </c>
      <c r="H102" s="29">
        <v>80</v>
      </c>
    </row>
    <row r="103" spans="1:8" ht="15.75" customHeight="1">
      <c r="A103" s="33">
        <v>101</v>
      </c>
      <c r="B103" s="183" t="s">
        <v>109</v>
      </c>
      <c r="C103" s="175">
        <f t="shared" si="0"/>
        <v>2171</v>
      </c>
      <c r="D103" s="29">
        <v>150</v>
      </c>
      <c r="E103" s="29">
        <v>650</v>
      </c>
      <c r="F103" s="29">
        <v>996</v>
      </c>
      <c r="G103" s="29">
        <v>305</v>
      </c>
      <c r="H103" s="29">
        <v>70</v>
      </c>
    </row>
    <row r="104" spans="1:8" ht="15.75" customHeight="1">
      <c r="A104" s="33">
        <v>102</v>
      </c>
      <c r="B104" s="183" t="s">
        <v>110</v>
      </c>
      <c r="C104" s="175">
        <f t="shared" si="0"/>
        <v>2107</v>
      </c>
      <c r="D104" s="33">
        <v>140</v>
      </c>
      <c r="E104" s="33">
        <v>690</v>
      </c>
      <c r="F104" s="33">
        <v>941</v>
      </c>
      <c r="G104" s="33">
        <v>257</v>
      </c>
      <c r="H104" s="33">
        <v>79</v>
      </c>
    </row>
    <row r="105" spans="1:8" ht="15.75" customHeight="1">
      <c r="A105" s="33">
        <v>103</v>
      </c>
      <c r="B105" s="183" t="s">
        <v>111</v>
      </c>
      <c r="C105" s="175">
        <f t="shared" si="0"/>
        <v>2090</v>
      </c>
      <c r="D105" s="28">
        <v>130</v>
      </c>
      <c r="E105" s="28">
        <v>520</v>
      </c>
      <c r="F105" s="28">
        <v>1010</v>
      </c>
      <c r="G105" s="28">
        <v>325</v>
      </c>
      <c r="H105" s="28">
        <v>105</v>
      </c>
    </row>
    <row r="106" spans="1:8" ht="15.75" customHeight="1">
      <c r="A106" s="33">
        <v>104</v>
      </c>
      <c r="B106" s="183" t="s">
        <v>112</v>
      </c>
      <c r="C106" s="175">
        <f t="shared" si="0"/>
        <v>2079</v>
      </c>
      <c r="D106" s="29">
        <v>160</v>
      </c>
      <c r="E106" s="29">
        <v>560</v>
      </c>
      <c r="F106" s="29">
        <v>718</v>
      </c>
      <c r="G106" s="29">
        <v>511</v>
      </c>
      <c r="H106" s="29">
        <v>130</v>
      </c>
    </row>
    <row r="107" spans="1:8" ht="15.75" customHeight="1">
      <c r="A107" s="33">
        <v>105</v>
      </c>
      <c r="B107" s="184" t="s">
        <v>113</v>
      </c>
      <c r="C107" s="175">
        <f t="shared" si="0"/>
        <v>2071</v>
      </c>
      <c r="D107" s="28">
        <v>175</v>
      </c>
      <c r="E107" s="28">
        <v>500</v>
      </c>
      <c r="F107" s="28">
        <v>857</v>
      </c>
      <c r="G107" s="28">
        <v>364</v>
      </c>
      <c r="H107" s="28">
        <v>175</v>
      </c>
    </row>
    <row r="108" spans="1:8" ht="15.75" customHeight="1">
      <c r="A108" s="33">
        <v>106</v>
      </c>
      <c r="B108" s="182" t="s">
        <v>114</v>
      </c>
      <c r="C108" s="175">
        <f t="shared" si="0"/>
        <v>2071</v>
      </c>
      <c r="D108" s="33">
        <v>80</v>
      </c>
      <c r="E108" s="33">
        <v>550</v>
      </c>
      <c r="F108" s="33">
        <v>1153</v>
      </c>
      <c r="G108" s="33">
        <v>213</v>
      </c>
      <c r="H108" s="33">
        <v>75</v>
      </c>
    </row>
    <row r="109" spans="1:8" ht="15.75" customHeight="1">
      <c r="A109" s="33">
        <v>107</v>
      </c>
      <c r="B109" s="183" t="s">
        <v>115</v>
      </c>
      <c r="C109" s="175">
        <f t="shared" si="0"/>
        <v>2059</v>
      </c>
      <c r="D109" s="33">
        <v>120</v>
      </c>
      <c r="E109" s="33">
        <v>600</v>
      </c>
      <c r="F109" s="33">
        <v>861</v>
      </c>
      <c r="G109" s="33">
        <v>363</v>
      </c>
      <c r="H109" s="33">
        <v>115</v>
      </c>
    </row>
    <row r="110" spans="1:8" ht="15.75" customHeight="1">
      <c r="A110" s="33">
        <v>108</v>
      </c>
      <c r="B110" s="183" t="s">
        <v>116</v>
      </c>
      <c r="C110" s="175">
        <f t="shared" si="0"/>
        <v>2046</v>
      </c>
      <c r="D110" s="33">
        <v>270</v>
      </c>
      <c r="E110" s="33">
        <v>600</v>
      </c>
      <c r="F110" s="33">
        <v>473</v>
      </c>
      <c r="G110" s="33">
        <v>593</v>
      </c>
      <c r="H110" s="33">
        <v>110</v>
      </c>
    </row>
    <row r="111" spans="1:8" ht="15.75" customHeight="1">
      <c r="A111" s="33">
        <v>109</v>
      </c>
      <c r="B111" s="183" t="s">
        <v>117</v>
      </c>
      <c r="C111" s="175">
        <f t="shared" si="0"/>
        <v>2040</v>
      </c>
      <c r="D111" s="166">
        <v>130</v>
      </c>
      <c r="E111" s="166">
        <v>520</v>
      </c>
      <c r="F111" s="166">
        <v>632</v>
      </c>
      <c r="G111" s="166">
        <v>648</v>
      </c>
      <c r="H111" s="166">
        <v>110</v>
      </c>
    </row>
    <row r="112" spans="1:8" ht="15.75" customHeight="1">
      <c r="A112" s="33">
        <v>110</v>
      </c>
      <c r="B112" s="183" t="s">
        <v>118</v>
      </c>
      <c r="C112" s="175">
        <f t="shared" si="0"/>
        <v>2036</v>
      </c>
      <c r="D112" s="33">
        <v>110</v>
      </c>
      <c r="E112" s="33">
        <v>330</v>
      </c>
      <c r="F112" s="33">
        <v>705</v>
      </c>
      <c r="G112" s="33">
        <v>461</v>
      </c>
      <c r="H112" s="33">
        <v>430</v>
      </c>
    </row>
    <row r="113" spans="1:8" ht="15.75" customHeight="1">
      <c r="A113" s="33">
        <v>111</v>
      </c>
      <c r="B113" s="183" t="s">
        <v>119</v>
      </c>
      <c r="C113" s="175">
        <f t="shared" si="0"/>
        <v>2007</v>
      </c>
      <c r="D113" s="33">
        <v>120</v>
      </c>
      <c r="E113" s="33">
        <v>740</v>
      </c>
      <c r="F113" s="33">
        <v>785</v>
      </c>
      <c r="G113" s="33">
        <v>312</v>
      </c>
      <c r="H113" s="33">
        <v>50</v>
      </c>
    </row>
    <row r="114" spans="1:8" ht="15.75" customHeight="1">
      <c r="A114" s="33">
        <v>112</v>
      </c>
      <c r="B114" s="183" t="s">
        <v>120</v>
      </c>
      <c r="C114" s="175">
        <f t="shared" si="0"/>
        <v>1993</v>
      </c>
      <c r="D114" s="29">
        <v>135</v>
      </c>
      <c r="E114" s="29">
        <v>550</v>
      </c>
      <c r="F114" s="29">
        <v>853</v>
      </c>
      <c r="G114" s="29">
        <v>385</v>
      </c>
      <c r="H114" s="29">
        <v>70</v>
      </c>
    </row>
    <row r="115" spans="1:8" ht="15.75" customHeight="1">
      <c r="A115" s="33">
        <v>113</v>
      </c>
      <c r="B115" s="183" t="s">
        <v>121</v>
      </c>
      <c r="C115" s="175">
        <f t="shared" si="0"/>
        <v>1988</v>
      </c>
      <c r="D115" s="33">
        <v>200</v>
      </c>
      <c r="E115" s="33">
        <v>410</v>
      </c>
      <c r="F115" s="33">
        <v>512</v>
      </c>
      <c r="G115" s="33">
        <v>761</v>
      </c>
      <c r="H115" s="33">
        <v>105</v>
      </c>
    </row>
    <row r="116" spans="1:8" ht="15.75" customHeight="1">
      <c r="A116" s="33">
        <v>114</v>
      </c>
      <c r="B116" s="183" t="s">
        <v>122</v>
      </c>
      <c r="C116" s="175">
        <f t="shared" si="0"/>
        <v>1983</v>
      </c>
      <c r="D116" s="29">
        <v>110</v>
      </c>
      <c r="E116" s="29">
        <v>640</v>
      </c>
      <c r="F116" s="29">
        <v>946</v>
      </c>
      <c r="G116" s="29">
        <v>237</v>
      </c>
      <c r="H116" s="29">
        <v>50</v>
      </c>
    </row>
    <row r="117" spans="1:8" ht="15.75" customHeight="1">
      <c r="A117" s="33">
        <v>115</v>
      </c>
      <c r="B117" s="183" t="s">
        <v>123</v>
      </c>
      <c r="C117" s="175">
        <f t="shared" si="0"/>
        <v>1980</v>
      </c>
      <c r="D117" s="166">
        <v>100</v>
      </c>
      <c r="E117" s="166">
        <v>590</v>
      </c>
      <c r="F117" s="166">
        <v>620</v>
      </c>
      <c r="G117" s="166">
        <v>650</v>
      </c>
      <c r="H117" s="166">
        <v>20</v>
      </c>
    </row>
    <row r="118" spans="1:8" ht="15.75" customHeight="1">
      <c r="A118" s="33">
        <v>116</v>
      </c>
      <c r="B118" s="183" t="s">
        <v>124</v>
      </c>
      <c r="C118" s="175">
        <f t="shared" si="0"/>
        <v>1960</v>
      </c>
      <c r="D118" s="33">
        <v>130</v>
      </c>
      <c r="E118" s="33">
        <v>830</v>
      </c>
      <c r="F118" s="33">
        <v>515</v>
      </c>
      <c r="G118" s="33">
        <v>245</v>
      </c>
      <c r="H118" s="33">
        <v>240</v>
      </c>
    </row>
    <row r="119" spans="1:8" ht="15.75" customHeight="1">
      <c r="A119" s="33">
        <v>117</v>
      </c>
      <c r="B119" s="183" t="s">
        <v>125</v>
      </c>
      <c r="C119" s="175">
        <f t="shared" si="0"/>
        <v>1952</v>
      </c>
      <c r="D119" s="33">
        <v>115</v>
      </c>
      <c r="E119" s="33">
        <v>610</v>
      </c>
      <c r="F119" s="33">
        <v>900</v>
      </c>
      <c r="G119" s="33">
        <v>257</v>
      </c>
      <c r="H119" s="33">
        <v>70</v>
      </c>
    </row>
    <row r="120" spans="1:8" ht="15.75" customHeight="1">
      <c r="A120" s="33">
        <v>118</v>
      </c>
      <c r="B120" s="185" t="s">
        <v>126</v>
      </c>
      <c r="C120" s="175">
        <f t="shared" si="0"/>
        <v>1916</v>
      </c>
      <c r="D120" s="166">
        <v>110</v>
      </c>
      <c r="E120" s="166">
        <v>562</v>
      </c>
      <c r="F120" s="166">
        <v>780</v>
      </c>
      <c r="G120" s="166">
        <v>439</v>
      </c>
      <c r="H120" s="166">
        <v>25</v>
      </c>
    </row>
    <row r="121" spans="1:8" ht="15.75" customHeight="1">
      <c r="A121" s="33">
        <v>119</v>
      </c>
      <c r="B121" s="183" t="s">
        <v>127</v>
      </c>
      <c r="C121" s="175">
        <f t="shared" si="0"/>
        <v>1902</v>
      </c>
      <c r="D121" s="29">
        <v>70</v>
      </c>
      <c r="E121" s="29">
        <v>540</v>
      </c>
      <c r="F121" s="29">
        <v>650</v>
      </c>
      <c r="G121" s="29">
        <v>542</v>
      </c>
      <c r="H121" s="29">
        <v>100</v>
      </c>
    </row>
    <row r="122" spans="1:8" ht="15.75" customHeight="1">
      <c r="A122" s="33">
        <v>120</v>
      </c>
      <c r="B122" s="183" t="s">
        <v>128</v>
      </c>
      <c r="C122" s="175">
        <f t="shared" si="0"/>
        <v>1866</v>
      </c>
      <c r="D122" s="29">
        <v>110</v>
      </c>
      <c r="E122" s="29">
        <v>200</v>
      </c>
      <c r="F122" s="29">
        <v>607</v>
      </c>
      <c r="G122" s="29">
        <v>281</v>
      </c>
      <c r="H122" s="29">
        <v>668</v>
      </c>
    </row>
    <row r="123" spans="1:8" ht="15.75" customHeight="1">
      <c r="A123" s="33">
        <v>121</v>
      </c>
      <c r="B123" s="183" t="s">
        <v>129</v>
      </c>
      <c r="C123" s="175">
        <f t="shared" si="0"/>
        <v>1854</v>
      </c>
      <c r="D123" s="29">
        <v>70</v>
      </c>
      <c r="E123" s="29">
        <v>600</v>
      </c>
      <c r="F123" s="29">
        <v>957</v>
      </c>
      <c r="G123" s="29">
        <v>207</v>
      </c>
      <c r="H123" s="29">
        <v>20</v>
      </c>
    </row>
    <row r="124" spans="1:8" ht="15.75" customHeight="1">
      <c r="A124" s="33">
        <v>122</v>
      </c>
      <c r="B124" s="183" t="s">
        <v>130</v>
      </c>
      <c r="C124" s="175">
        <f t="shared" si="0"/>
        <v>1854</v>
      </c>
      <c r="D124" s="33">
        <v>110</v>
      </c>
      <c r="E124" s="33">
        <v>384</v>
      </c>
      <c r="F124" s="33">
        <v>260</v>
      </c>
      <c r="G124" s="33">
        <v>1080</v>
      </c>
      <c r="H124" s="33">
        <v>20</v>
      </c>
    </row>
    <row r="125" spans="1:8" ht="15.75" customHeight="1">
      <c r="A125" s="33">
        <v>123</v>
      </c>
      <c r="B125" s="183" t="s">
        <v>131</v>
      </c>
      <c r="C125" s="175">
        <f t="shared" si="0"/>
        <v>1823</v>
      </c>
      <c r="D125" s="33">
        <v>195</v>
      </c>
      <c r="E125" s="33">
        <v>520</v>
      </c>
      <c r="F125" s="33">
        <v>280</v>
      </c>
      <c r="G125" s="33">
        <v>713</v>
      </c>
      <c r="H125" s="33">
        <v>115</v>
      </c>
    </row>
    <row r="126" spans="1:8" ht="15.75" customHeight="1">
      <c r="A126" s="33">
        <v>124</v>
      </c>
      <c r="B126" s="183" t="s">
        <v>132</v>
      </c>
      <c r="C126" s="175">
        <f t="shared" si="0"/>
        <v>1821</v>
      </c>
      <c r="D126" s="33">
        <v>160</v>
      </c>
      <c r="E126" s="33">
        <v>210</v>
      </c>
      <c r="F126" s="33">
        <v>866</v>
      </c>
      <c r="G126" s="33">
        <v>480</v>
      </c>
      <c r="H126" s="33">
        <v>105</v>
      </c>
    </row>
    <row r="127" spans="1:8" ht="15.75" customHeight="1">
      <c r="A127" s="33">
        <v>125</v>
      </c>
      <c r="B127" s="184" t="s">
        <v>133</v>
      </c>
      <c r="C127" s="175">
        <f t="shared" si="0"/>
        <v>1816</v>
      </c>
      <c r="D127" s="29">
        <v>105</v>
      </c>
      <c r="E127" s="29">
        <v>490</v>
      </c>
      <c r="F127" s="29">
        <v>768</v>
      </c>
      <c r="G127" s="29">
        <v>318</v>
      </c>
      <c r="H127" s="29">
        <v>135</v>
      </c>
    </row>
    <row r="128" spans="1:8" ht="15.75" customHeight="1">
      <c r="A128" s="33">
        <v>126</v>
      </c>
      <c r="B128" s="183" t="s">
        <v>134</v>
      </c>
      <c r="C128" s="175">
        <f t="shared" si="0"/>
        <v>1814</v>
      </c>
      <c r="D128" s="33">
        <v>155</v>
      </c>
      <c r="E128" s="33">
        <v>330</v>
      </c>
      <c r="F128" s="33">
        <v>476</v>
      </c>
      <c r="G128" s="33">
        <v>448</v>
      </c>
      <c r="H128" s="33">
        <v>405</v>
      </c>
    </row>
    <row r="129" spans="1:8" ht="15.75" customHeight="1">
      <c r="A129" s="33">
        <v>127</v>
      </c>
      <c r="B129" s="183" t="s">
        <v>135</v>
      </c>
      <c r="C129" s="175">
        <f t="shared" si="0"/>
        <v>1807</v>
      </c>
      <c r="D129" s="29">
        <v>100</v>
      </c>
      <c r="E129" s="29">
        <v>320</v>
      </c>
      <c r="F129" s="29">
        <v>387</v>
      </c>
      <c r="G129" s="29">
        <v>940</v>
      </c>
      <c r="H129" s="29">
        <v>60</v>
      </c>
    </row>
    <row r="130" spans="1:8" ht="15.75" customHeight="1">
      <c r="A130" s="33">
        <v>128</v>
      </c>
      <c r="B130" s="183" t="s">
        <v>136</v>
      </c>
      <c r="C130" s="175">
        <f t="shared" si="0"/>
        <v>1795</v>
      </c>
      <c r="D130" s="33">
        <v>110</v>
      </c>
      <c r="E130" s="33">
        <v>600</v>
      </c>
      <c r="F130" s="33">
        <v>786</v>
      </c>
      <c r="G130" s="33">
        <v>249</v>
      </c>
      <c r="H130" s="33">
        <v>50</v>
      </c>
    </row>
    <row r="131" spans="1:8" ht="15.75" customHeight="1">
      <c r="A131" s="33">
        <v>129</v>
      </c>
      <c r="B131" s="183" t="s">
        <v>137</v>
      </c>
      <c r="C131" s="175">
        <f t="shared" si="0"/>
        <v>1792</v>
      </c>
      <c r="D131" s="33">
        <v>120</v>
      </c>
      <c r="E131" s="33">
        <v>400</v>
      </c>
      <c r="F131" s="33">
        <v>796</v>
      </c>
      <c r="G131" s="33">
        <v>421</v>
      </c>
      <c r="H131" s="33">
        <v>55</v>
      </c>
    </row>
    <row r="132" spans="1:8" ht="15.75" customHeight="1">
      <c r="A132" s="33">
        <v>130</v>
      </c>
      <c r="B132" s="183" t="s">
        <v>138</v>
      </c>
      <c r="C132" s="175">
        <f t="shared" si="0"/>
        <v>1780</v>
      </c>
      <c r="D132" s="28">
        <v>195</v>
      </c>
      <c r="E132" s="28">
        <v>420</v>
      </c>
      <c r="F132" s="28">
        <v>489</v>
      </c>
      <c r="G132" s="28">
        <v>656</v>
      </c>
      <c r="H132" s="28">
        <v>20</v>
      </c>
    </row>
    <row r="133" spans="1:8" ht="15.75" customHeight="1">
      <c r="A133" s="33">
        <v>131</v>
      </c>
      <c r="B133" s="183" t="s">
        <v>139</v>
      </c>
      <c r="C133" s="175">
        <f t="shared" si="0"/>
        <v>1774</v>
      </c>
      <c r="D133" s="33">
        <v>100</v>
      </c>
      <c r="E133" s="33">
        <v>680</v>
      </c>
      <c r="F133" s="33">
        <v>820</v>
      </c>
      <c r="G133" s="33">
        <v>74</v>
      </c>
      <c r="H133" s="33">
        <v>100</v>
      </c>
    </row>
    <row r="134" spans="1:8" ht="15.75" customHeight="1">
      <c r="A134" s="33">
        <v>132</v>
      </c>
      <c r="B134" s="183" t="s">
        <v>140</v>
      </c>
      <c r="C134" s="175">
        <f t="shared" si="0"/>
        <v>1761</v>
      </c>
      <c r="D134" s="33">
        <v>110</v>
      </c>
      <c r="E134" s="33">
        <v>440</v>
      </c>
      <c r="F134" s="33">
        <v>503</v>
      </c>
      <c r="G134" s="33">
        <v>451</v>
      </c>
      <c r="H134" s="33">
        <v>257</v>
      </c>
    </row>
    <row r="135" spans="1:8" ht="15.75" customHeight="1">
      <c r="A135" s="33">
        <v>133</v>
      </c>
      <c r="B135" s="183" t="s">
        <v>141</v>
      </c>
      <c r="C135" s="175">
        <f t="shared" si="0"/>
        <v>1759</v>
      </c>
      <c r="D135" s="33">
        <v>100</v>
      </c>
      <c r="E135" s="33">
        <v>860</v>
      </c>
      <c r="F135" s="33">
        <v>195</v>
      </c>
      <c r="G135" s="33">
        <v>574</v>
      </c>
      <c r="H135" s="33">
        <v>30</v>
      </c>
    </row>
    <row r="136" spans="1:8" ht="15.75" customHeight="1">
      <c r="A136" s="33">
        <v>134</v>
      </c>
      <c r="B136" s="183" t="s">
        <v>142</v>
      </c>
      <c r="C136" s="175">
        <f t="shared" si="0"/>
        <v>1744</v>
      </c>
      <c r="D136" s="29">
        <v>190</v>
      </c>
      <c r="E136" s="29">
        <v>370</v>
      </c>
      <c r="F136" s="29">
        <v>500</v>
      </c>
      <c r="G136" s="29">
        <v>614</v>
      </c>
      <c r="H136" s="29">
        <v>70</v>
      </c>
    </row>
    <row r="137" spans="1:8" ht="15.75" customHeight="1">
      <c r="A137" s="33">
        <v>135</v>
      </c>
      <c r="B137" s="183" t="s">
        <v>143</v>
      </c>
      <c r="C137" s="175">
        <f t="shared" si="0"/>
        <v>1736</v>
      </c>
      <c r="D137" s="29">
        <v>100</v>
      </c>
      <c r="E137" s="29">
        <v>390</v>
      </c>
      <c r="F137" s="29">
        <v>649</v>
      </c>
      <c r="G137" s="29">
        <v>497</v>
      </c>
      <c r="H137" s="29">
        <v>100</v>
      </c>
    </row>
    <row r="138" spans="1:8" ht="15.75" customHeight="1">
      <c r="A138" s="33">
        <v>136</v>
      </c>
      <c r="B138" s="183" t="s">
        <v>144</v>
      </c>
      <c r="C138" s="175">
        <f t="shared" si="0"/>
        <v>1733</v>
      </c>
      <c r="D138" s="33">
        <v>100</v>
      </c>
      <c r="E138" s="33">
        <v>300</v>
      </c>
      <c r="F138" s="33">
        <v>585</v>
      </c>
      <c r="G138" s="33">
        <v>723</v>
      </c>
      <c r="H138" s="33">
        <v>25</v>
      </c>
    </row>
    <row r="139" spans="1:8" ht="15.75" customHeight="1">
      <c r="A139" s="33">
        <v>137</v>
      </c>
      <c r="B139" s="183" t="s">
        <v>145</v>
      </c>
      <c r="C139" s="175">
        <f t="shared" si="0"/>
        <v>1729</v>
      </c>
      <c r="D139" s="29">
        <v>100</v>
      </c>
      <c r="E139" s="29">
        <v>450</v>
      </c>
      <c r="F139" s="29">
        <v>770</v>
      </c>
      <c r="G139" s="29">
        <v>352</v>
      </c>
      <c r="H139" s="29">
        <v>57</v>
      </c>
    </row>
    <row r="140" spans="1:8" ht="15.75" customHeight="1">
      <c r="A140" s="33">
        <v>138</v>
      </c>
      <c r="B140" s="183" t="s">
        <v>146</v>
      </c>
      <c r="C140" s="175">
        <f t="shared" si="0"/>
        <v>1720</v>
      </c>
      <c r="D140" s="29">
        <v>75</v>
      </c>
      <c r="E140" s="29">
        <v>570</v>
      </c>
      <c r="F140" s="29">
        <v>606</v>
      </c>
      <c r="G140" s="29">
        <v>304</v>
      </c>
      <c r="H140" s="29">
        <v>165</v>
      </c>
    </row>
    <row r="141" spans="1:8" ht="15.75" customHeight="1">
      <c r="A141" s="33">
        <v>139</v>
      </c>
      <c r="B141" s="183" t="s">
        <v>147</v>
      </c>
      <c r="C141" s="175">
        <f t="shared" si="0"/>
        <v>1680</v>
      </c>
      <c r="D141" s="29">
        <v>30</v>
      </c>
      <c r="E141" s="29">
        <v>410</v>
      </c>
      <c r="F141" s="29">
        <v>1070</v>
      </c>
      <c r="G141" s="29">
        <v>20</v>
      </c>
      <c r="H141" s="29">
        <v>150</v>
      </c>
    </row>
    <row r="142" spans="1:8" ht="15.75" customHeight="1">
      <c r="A142" s="33">
        <v>140</v>
      </c>
      <c r="B142" s="183" t="s">
        <v>148</v>
      </c>
      <c r="C142" s="175">
        <f t="shared" si="0"/>
        <v>1680</v>
      </c>
      <c r="D142" s="33">
        <v>110</v>
      </c>
      <c r="E142" s="33">
        <v>580</v>
      </c>
      <c r="F142" s="33">
        <v>495</v>
      </c>
      <c r="G142" s="33">
        <v>420</v>
      </c>
      <c r="H142" s="33">
        <v>75</v>
      </c>
    </row>
    <row r="143" spans="1:8" ht="15.75" customHeight="1">
      <c r="A143" s="33">
        <v>141</v>
      </c>
      <c r="B143" s="183" t="s">
        <v>149</v>
      </c>
      <c r="C143" s="175">
        <f t="shared" si="0"/>
        <v>1669</v>
      </c>
      <c r="D143" s="33">
        <v>225</v>
      </c>
      <c r="E143" s="33">
        <v>310</v>
      </c>
      <c r="F143" s="33">
        <v>265</v>
      </c>
      <c r="G143" s="33">
        <v>274</v>
      </c>
      <c r="H143" s="33">
        <v>595</v>
      </c>
    </row>
    <row r="144" spans="1:8" ht="15.75" customHeight="1">
      <c r="A144" s="33">
        <v>142</v>
      </c>
      <c r="B144" s="183" t="s">
        <v>150</v>
      </c>
      <c r="C144" s="175">
        <f t="shared" si="0"/>
        <v>1646</v>
      </c>
      <c r="D144" s="33">
        <v>60</v>
      </c>
      <c r="E144" s="33">
        <v>610</v>
      </c>
      <c r="F144" s="33">
        <v>724</v>
      </c>
      <c r="G144" s="33">
        <v>212</v>
      </c>
      <c r="H144" s="33">
        <v>40</v>
      </c>
    </row>
    <row r="145" spans="1:8" ht="15.75" customHeight="1">
      <c r="A145" s="33">
        <v>143</v>
      </c>
      <c r="B145" s="183" t="s">
        <v>151</v>
      </c>
      <c r="C145" s="175">
        <f t="shared" si="0"/>
        <v>1631</v>
      </c>
      <c r="D145" s="29">
        <v>100</v>
      </c>
      <c r="E145" s="29">
        <v>560</v>
      </c>
      <c r="F145" s="29">
        <v>290</v>
      </c>
      <c r="G145" s="29">
        <v>576</v>
      </c>
      <c r="H145" s="29">
        <v>105</v>
      </c>
    </row>
    <row r="146" spans="1:8" ht="15.75" customHeight="1">
      <c r="A146" s="33">
        <v>144</v>
      </c>
      <c r="B146" s="184" t="s">
        <v>152</v>
      </c>
      <c r="C146" s="175">
        <f t="shared" si="0"/>
        <v>1630</v>
      </c>
      <c r="D146" s="28">
        <v>100</v>
      </c>
      <c r="E146" s="28">
        <v>520</v>
      </c>
      <c r="F146" s="28">
        <v>614</v>
      </c>
      <c r="G146" s="28">
        <v>316</v>
      </c>
      <c r="H146" s="28">
        <v>80</v>
      </c>
    </row>
    <row r="147" spans="1:8" ht="15.75" customHeight="1">
      <c r="A147" s="33">
        <v>145</v>
      </c>
      <c r="B147" s="183" t="s">
        <v>153</v>
      </c>
      <c r="C147" s="175">
        <f t="shared" si="0"/>
        <v>1603</v>
      </c>
      <c r="D147" s="33">
        <v>90</v>
      </c>
      <c r="E147" s="33">
        <v>440</v>
      </c>
      <c r="F147" s="33">
        <v>806</v>
      </c>
      <c r="G147" s="33">
        <v>177</v>
      </c>
      <c r="H147" s="33">
        <v>90</v>
      </c>
    </row>
    <row r="148" spans="1:8" ht="15.75" customHeight="1">
      <c r="A148" s="33">
        <v>146</v>
      </c>
      <c r="B148" s="183" t="s">
        <v>154</v>
      </c>
      <c r="C148" s="175">
        <f t="shared" si="0"/>
        <v>1584</v>
      </c>
      <c r="D148" s="29">
        <v>100</v>
      </c>
      <c r="E148" s="29">
        <v>520</v>
      </c>
      <c r="F148" s="29">
        <v>683</v>
      </c>
      <c r="G148" s="29">
        <v>251</v>
      </c>
      <c r="H148" s="29">
        <v>30</v>
      </c>
    </row>
    <row r="149" spans="1:8" ht="15.75" customHeight="1">
      <c r="A149" s="33">
        <v>147</v>
      </c>
      <c r="B149" s="183" t="s">
        <v>155</v>
      </c>
      <c r="C149" s="175">
        <f t="shared" si="0"/>
        <v>1583</v>
      </c>
      <c r="D149" s="33">
        <v>90</v>
      </c>
      <c r="E149" s="33">
        <v>449</v>
      </c>
      <c r="F149" s="33">
        <v>673</v>
      </c>
      <c r="G149" s="33">
        <v>271</v>
      </c>
      <c r="H149" s="33">
        <v>100</v>
      </c>
    </row>
    <row r="150" spans="1:8" ht="15.75" customHeight="1">
      <c r="A150" s="33">
        <v>148</v>
      </c>
      <c r="B150" s="183" t="s">
        <v>156</v>
      </c>
      <c r="C150" s="175">
        <f t="shared" si="0"/>
        <v>1582</v>
      </c>
      <c r="D150" s="29">
        <v>110</v>
      </c>
      <c r="E150" s="29">
        <v>420</v>
      </c>
      <c r="F150" s="29">
        <v>800</v>
      </c>
      <c r="G150" s="29">
        <v>212</v>
      </c>
      <c r="H150" s="29">
        <v>40</v>
      </c>
    </row>
    <row r="151" spans="1:8" ht="15.75" customHeight="1">
      <c r="A151" s="33">
        <v>149</v>
      </c>
      <c r="B151" s="183" t="s">
        <v>157</v>
      </c>
      <c r="C151" s="175">
        <f t="shared" si="0"/>
        <v>1562</v>
      </c>
      <c r="D151" s="33">
        <v>100</v>
      </c>
      <c r="E151" s="33">
        <v>620</v>
      </c>
      <c r="F151" s="33">
        <v>467</v>
      </c>
      <c r="G151" s="33">
        <v>375</v>
      </c>
      <c r="H151" s="33">
        <v>0</v>
      </c>
    </row>
    <row r="152" spans="1:8" ht="15.75" customHeight="1">
      <c r="A152" s="33">
        <v>150</v>
      </c>
      <c r="B152" s="183" t="s">
        <v>158</v>
      </c>
      <c r="C152" s="175">
        <f t="shared" si="0"/>
        <v>1542</v>
      </c>
      <c r="D152" s="29">
        <v>90</v>
      </c>
      <c r="E152" s="29">
        <v>640</v>
      </c>
      <c r="F152" s="29">
        <v>660</v>
      </c>
      <c r="G152" s="29">
        <v>52</v>
      </c>
      <c r="H152" s="29">
        <v>100</v>
      </c>
    </row>
    <row r="153" spans="1:8" ht="15.75" customHeight="1">
      <c r="A153" s="33">
        <v>151</v>
      </c>
      <c r="B153" s="183" t="s">
        <v>159</v>
      </c>
      <c r="C153" s="175">
        <f t="shared" si="0"/>
        <v>1541</v>
      </c>
      <c r="D153" s="33">
        <v>145</v>
      </c>
      <c r="E153" s="33">
        <v>400</v>
      </c>
      <c r="F153" s="33">
        <v>565</v>
      </c>
      <c r="G153" s="33">
        <v>391</v>
      </c>
      <c r="H153" s="33">
        <v>40</v>
      </c>
    </row>
    <row r="154" spans="1:8" ht="15.75" customHeight="1">
      <c r="A154" s="33">
        <v>152</v>
      </c>
      <c r="B154" s="183" t="s">
        <v>160</v>
      </c>
      <c r="C154" s="175">
        <f t="shared" si="0"/>
        <v>1537</v>
      </c>
      <c r="D154" s="29">
        <v>190</v>
      </c>
      <c r="E154" s="29">
        <v>280</v>
      </c>
      <c r="F154" s="29">
        <v>860</v>
      </c>
      <c r="G154" s="29">
        <v>152</v>
      </c>
      <c r="H154" s="29">
        <v>55</v>
      </c>
    </row>
    <row r="155" spans="1:8" ht="15.75" customHeight="1">
      <c r="A155" s="33">
        <v>153</v>
      </c>
      <c r="B155" s="183" t="s">
        <v>161</v>
      </c>
      <c r="C155" s="175">
        <f t="shared" si="0"/>
        <v>1530</v>
      </c>
      <c r="D155" s="33">
        <v>90</v>
      </c>
      <c r="E155" s="33">
        <v>390</v>
      </c>
      <c r="F155" s="33">
        <v>665</v>
      </c>
      <c r="G155" s="33">
        <v>328</v>
      </c>
      <c r="H155" s="33">
        <v>57</v>
      </c>
    </row>
    <row r="156" spans="1:8" ht="15.75" customHeight="1">
      <c r="A156" s="33">
        <v>154</v>
      </c>
      <c r="B156" s="183" t="s">
        <v>162</v>
      </c>
      <c r="C156" s="175">
        <f t="shared" si="0"/>
        <v>1526</v>
      </c>
      <c r="D156" s="33">
        <v>190</v>
      </c>
      <c r="E156" s="33">
        <v>320</v>
      </c>
      <c r="F156" s="33">
        <v>365</v>
      </c>
      <c r="G156" s="33">
        <v>423</v>
      </c>
      <c r="H156" s="33">
        <v>228</v>
      </c>
    </row>
    <row r="157" spans="1:8" ht="15.75" customHeight="1">
      <c r="A157" s="33">
        <v>155</v>
      </c>
      <c r="B157" s="183" t="s">
        <v>163</v>
      </c>
      <c r="C157" s="175">
        <f t="shared" si="0"/>
        <v>1517</v>
      </c>
      <c r="D157" s="29">
        <v>60</v>
      </c>
      <c r="E157" s="29">
        <v>240</v>
      </c>
      <c r="F157" s="29">
        <v>1009</v>
      </c>
      <c r="G157" s="29">
        <v>88</v>
      </c>
      <c r="H157" s="29">
        <v>120</v>
      </c>
    </row>
    <row r="158" spans="1:8" ht="15.75" customHeight="1">
      <c r="A158" s="33">
        <v>156</v>
      </c>
      <c r="B158" s="183" t="s">
        <v>164</v>
      </c>
      <c r="C158" s="175">
        <f t="shared" si="0"/>
        <v>1517</v>
      </c>
      <c r="D158" s="33">
        <v>220</v>
      </c>
      <c r="E158" s="33">
        <v>590</v>
      </c>
      <c r="F158" s="33">
        <v>430</v>
      </c>
      <c r="G158" s="33">
        <v>217</v>
      </c>
      <c r="H158" s="33">
        <v>60</v>
      </c>
    </row>
    <row r="159" spans="1:8" ht="15.75" customHeight="1">
      <c r="A159" s="33">
        <v>157</v>
      </c>
      <c r="B159" s="183" t="s">
        <v>165</v>
      </c>
      <c r="C159" s="175">
        <f t="shared" si="0"/>
        <v>1515</v>
      </c>
      <c r="D159" s="166">
        <v>105</v>
      </c>
      <c r="E159" s="166">
        <v>608</v>
      </c>
      <c r="F159" s="166">
        <v>380</v>
      </c>
      <c r="G159" s="166">
        <v>402</v>
      </c>
      <c r="H159" s="166">
        <v>20</v>
      </c>
    </row>
    <row r="160" spans="1:8" ht="15.75" customHeight="1">
      <c r="A160" s="33">
        <v>158</v>
      </c>
      <c r="B160" s="183" t="s">
        <v>166</v>
      </c>
      <c r="C160" s="175">
        <f t="shared" si="0"/>
        <v>1512</v>
      </c>
      <c r="D160" s="33">
        <v>100</v>
      </c>
      <c r="E160" s="33">
        <v>650</v>
      </c>
      <c r="F160" s="33">
        <v>500</v>
      </c>
      <c r="G160" s="33">
        <v>222</v>
      </c>
      <c r="H160" s="33">
        <v>40</v>
      </c>
    </row>
    <row r="161" spans="1:8" ht="15.75" customHeight="1">
      <c r="A161" s="33">
        <v>159</v>
      </c>
      <c r="B161" s="183" t="s">
        <v>167</v>
      </c>
      <c r="C161" s="175">
        <f t="shared" si="0"/>
        <v>1480.5</v>
      </c>
      <c r="D161" s="29">
        <v>110</v>
      </c>
      <c r="E161" s="29">
        <v>460</v>
      </c>
      <c r="F161" s="29">
        <v>390</v>
      </c>
      <c r="G161" s="29">
        <v>380.5</v>
      </c>
      <c r="H161" s="29">
        <v>140</v>
      </c>
    </row>
    <row r="162" spans="1:8" ht="15.75" customHeight="1">
      <c r="A162" s="33">
        <v>160</v>
      </c>
      <c r="B162" s="183" t="s">
        <v>168</v>
      </c>
      <c r="C162" s="175">
        <f t="shared" si="0"/>
        <v>1480</v>
      </c>
      <c r="D162" s="29">
        <v>110</v>
      </c>
      <c r="E162" s="29">
        <v>350</v>
      </c>
      <c r="F162" s="29">
        <v>377</v>
      </c>
      <c r="G162" s="29">
        <v>563</v>
      </c>
      <c r="H162" s="29">
        <v>80</v>
      </c>
    </row>
    <row r="163" spans="1:8" ht="15.75" customHeight="1">
      <c r="A163" s="33">
        <v>161</v>
      </c>
      <c r="B163" s="183" t="s">
        <v>169</v>
      </c>
      <c r="C163" s="175">
        <f t="shared" si="0"/>
        <v>1472</v>
      </c>
      <c r="D163" s="33">
        <v>130</v>
      </c>
      <c r="E163" s="33">
        <v>340</v>
      </c>
      <c r="F163" s="33">
        <v>553</v>
      </c>
      <c r="G163" s="33">
        <v>329</v>
      </c>
      <c r="H163" s="33">
        <v>120</v>
      </c>
    </row>
    <row r="164" spans="1:8" ht="15.75" customHeight="1">
      <c r="A164" s="33">
        <v>162</v>
      </c>
      <c r="B164" s="183" t="s">
        <v>170</v>
      </c>
      <c r="C164" s="175">
        <f t="shared" si="0"/>
        <v>1452</v>
      </c>
      <c r="D164" s="29">
        <v>20</v>
      </c>
      <c r="E164" s="29">
        <v>590</v>
      </c>
      <c r="F164" s="29">
        <v>670</v>
      </c>
      <c r="G164" s="29">
        <v>87</v>
      </c>
      <c r="H164" s="29">
        <v>85</v>
      </c>
    </row>
    <row r="165" spans="1:8" ht="15.75" customHeight="1">
      <c r="A165" s="33">
        <v>163</v>
      </c>
      <c r="B165" s="183" t="s">
        <v>171</v>
      </c>
      <c r="C165" s="175">
        <f t="shared" si="0"/>
        <v>1435</v>
      </c>
      <c r="D165" s="33">
        <v>70</v>
      </c>
      <c r="E165" s="33">
        <v>610</v>
      </c>
      <c r="F165" s="33">
        <v>660</v>
      </c>
      <c r="G165" s="33">
        <v>35</v>
      </c>
      <c r="H165" s="33">
        <v>60</v>
      </c>
    </row>
    <row r="166" spans="1:8" ht="15.75" customHeight="1">
      <c r="A166" s="33">
        <v>164</v>
      </c>
      <c r="B166" s="183" t="s">
        <v>172</v>
      </c>
      <c r="C166" s="175">
        <f t="shared" si="0"/>
        <v>1428</v>
      </c>
      <c r="D166" s="29">
        <v>60</v>
      </c>
      <c r="E166" s="29">
        <v>470</v>
      </c>
      <c r="F166" s="29">
        <v>695</v>
      </c>
      <c r="G166" s="29">
        <v>183</v>
      </c>
      <c r="H166" s="29">
        <v>20</v>
      </c>
    </row>
    <row r="167" spans="1:8" ht="15.75" customHeight="1">
      <c r="A167" s="33">
        <v>165</v>
      </c>
      <c r="B167" s="183" t="s">
        <v>173</v>
      </c>
      <c r="C167" s="175">
        <f t="shared" si="0"/>
        <v>1418</v>
      </c>
      <c r="D167" s="33">
        <v>190</v>
      </c>
      <c r="E167" s="33">
        <v>360</v>
      </c>
      <c r="F167" s="33">
        <v>460</v>
      </c>
      <c r="G167" s="33">
        <v>408</v>
      </c>
      <c r="H167" s="33">
        <v>0</v>
      </c>
    </row>
    <row r="168" spans="1:8" ht="15.75" customHeight="1">
      <c r="A168" s="33">
        <v>166</v>
      </c>
      <c r="B168" s="183" t="s">
        <v>174</v>
      </c>
      <c r="C168" s="175">
        <f t="shared" si="0"/>
        <v>1387</v>
      </c>
      <c r="D168" s="33">
        <v>140</v>
      </c>
      <c r="E168" s="33">
        <v>330</v>
      </c>
      <c r="F168" s="33">
        <v>153</v>
      </c>
      <c r="G168" s="33">
        <v>674</v>
      </c>
      <c r="H168" s="33">
        <v>90</v>
      </c>
    </row>
    <row r="169" spans="1:8" ht="15.75" customHeight="1">
      <c r="A169" s="33">
        <v>167</v>
      </c>
      <c r="B169" s="183" t="s">
        <v>175</v>
      </c>
      <c r="C169" s="175">
        <f t="shared" si="0"/>
        <v>1383</v>
      </c>
      <c r="D169" s="29">
        <v>100</v>
      </c>
      <c r="E169" s="29">
        <v>580</v>
      </c>
      <c r="F169" s="29">
        <v>580</v>
      </c>
      <c r="G169" s="29">
        <v>103</v>
      </c>
      <c r="H169" s="29">
        <v>20</v>
      </c>
    </row>
    <row r="170" spans="1:8" ht="15.75" customHeight="1">
      <c r="A170" s="33">
        <v>168</v>
      </c>
      <c r="B170" s="183" t="s">
        <v>176</v>
      </c>
      <c r="C170" s="175">
        <f t="shared" si="0"/>
        <v>1382</v>
      </c>
      <c r="D170" s="33">
        <v>5</v>
      </c>
      <c r="E170" s="33">
        <v>450</v>
      </c>
      <c r="F170" s="33">
        <v>740</v>
      </c>
      <c r="G170" s="33">
        <v>77</v>
      </c>
      <c r="H170" s="33">
        <v>110</v>
      </c>
    </row>
    <row r="171" spans="1:8" ht="15.75" customHeight="1">
      <c r="A171" s="33">
        <v>169</v>
      </c>
      <c r="B171" s="183" t="s">
        <v>177</v>
      </c>
      <c r="C171" s="175">
        <f t="shared" si="0"/>
        <v>1373</v>
      </c>
      <c r="D171" s="33">
        <v>100</v>
      </c>
      <c r="E171" s="33">
        <v>590</v>
      </c>
      <c r="F171" s="33">
        <v>350</v>
      </c>
      <c r="G171" s="33">
        <v>298</v>
      </c>
      <c r="H171" s="33">
        <v>35</v>
      </c>
    </row>
    <row r="172" spans="1:8" ht="15.75" customHeight="1">
      <c r="A172" s="33">
        <v>170</v>
      </c>
      <c r="B172" s="183" t="s">
        <v>178</v>
      </c>
      <c r="C172" s="175">
        <f t="shared" si="0"/>
        <v>1368</v>
      </c>
      <c r="D172" s="33">
        <v>190</v>
      </c>
      <c r="E172" s="33">
        <v>370</v>
      </c>
      <c r="F172" s="33">
        <v>660</v>
      </c>
      <c r="G172" s="33">
        <v>138</v>
      </c>
      <c r="H172" s="33">
        <v>10</v>
      </c>
    </row>
    <row r="173" spans="1:8" ht="15.75" customHeight="1">
      <c r="A173" s="33">
        <v>171</v>
      </c>
      <c r="B173" s="183" t="s">
        <v>179</v>
      </c>
      <c r="C173" s="175">
        <f t="shared" si="0"/>
        <v>1358</v>
      </c>
      <c r="D173" s="29">
        <v>190</v>
      </c>
      <c r="E173" s="29">
        <v>270</v>
      </c>
      <c r="F173" s="29">
        <v>600</v>
      </c>
      <c r="G173" s="29">
        <v>238</v>
      </c>
      <c r="H173" s="29">
        <v>60</v>
      </c>
    </row>
    <row r="174" spans="1:8" ht="15.75" customHeight="1">
      <c r="A174" s="33">
        <v>172</v>
      </c>
      <c r="B174" s="183" t="s">
        <v>180</v>
      </c>
      <c r="C174" s="175">
        <f t="shared" si="0"/>
        <v>1355</v>
      </c>
      <c r="D174" s="33">
        <v>140</v>
      </c>
      <c r="E174" s="33">
        <v>350</v>
      </c>
      <c r="F174" s="33">
        <v>340</v>
      </c>
      <c r="G174" s="33">
        <v>305</v>
      </c>
      <c r="H174" s="33">
        <v>220</v>
      </c>
    </row>
    <row r="175" spans="1:8" ht="15.75" customHeight="1">
      <c r="A175" s="33">
        <v>173</v>
      </c>
      <c r="B175" s="183" t="s">
        <v>181</v>
      </c>
      <c r="C175" s="175">
        <f t="shared" si="0"/>
        <v>1350.5</v>
      </c>
      <c r="D175" s="33">
        <v>110</v>
      </c>
      <c r="E175" s="33">
        <v>344</v>
      </c>
      <c r="F175" s="33">
        <v>566</v>
      </c>
      <c r="G175" s="33">
        <v>255.5</v>
      </c>
      <c r="H175" s="33">
        <v>75</v>
      </c>
    </row>
    <row r="176" spans="1:8" ht="15.75" customHeight="1">
      <c r="A176" s="33">
        <v>174</v>
      </c>
      <c r="B176" s="183" t="s">
        <v>182</v>
      </c>
      <c r="C176" s="175">
        <f t="shared" si="0"/>
        <v>1350</v>
      </c>
      <c r="D176" s="33">
        <v>215</v>
      </c>
      <c r="E176" s="33">
        <v>90</v>
      </c>
      <c r="F176" s="33">
        <v>180</v>
      </c>
      <c r="G176" s="33">
        <v>360</v>
      </c>
      <c r="H176" s="33">
        <v>505</v>
      </c>
    </row>
    <row r="177" spans="1:8" ht="15.75" customHeight="1">
      <c r="A177" s="33">
        <v>175</v>
      </c>
      <c r="B177" s="183" t="s">
        <v>183</v>
      </c>
      <c r="C177" s="175">
        <f t="shared" si="0"/>
        <v>1348</v>
      </c>
      <c r="D177" s="33">
        <v>5</v>
      </c>
      <c r="E177" s="33">
        <v>790</v>
      </c>
      <c r="F177" s="33">
        <v>420</v>
      </c>
      <c r="G177" s="33">
        <v>73</v>
      </c>
      <c r="H177" s="33">
        <v>60</v>
      </c>
    </row>
    <row r="178" spans="1:8" ht="15.75" customHeight="1">
      <c r="A178" s="33">
        <v>176</v>
      </c>
      <c r="B178" s="183" t="s">
        <v>184</v>
      </c>
      <c r="C178" s="175">
        <f t="shared" si="0"/>
        <v>1324</v>
      </c>
      <c r="D178" s="33">
        <v>70</v>
      </c>
      <c r="E178" s="33">
        <v>450</v>
      </c>
      <c r="F178" s="33">
        <v>569</v>
      </c>
      <c r="G178" s="33">
        <v>175</v>
      </c>
      <c r="H178" s="33">
        <v>60</v>
      </c>
    </row>
    <row r="179" spans="1:8" ht="15.75" customHeight="1">
      <c r="A179" s="33">
        <v>177</v>
      </c>
      <c r="B179" s="183" t="s">
        <v>185</v>
      </c>
      <c r="C179" s="175">
        <f t="shared" si="0"/>
        <v>1323</v>
      </c>
      <c r="D179" s="33">
        <v>170</v>
      </c>
      <c r="E179" s="33">
        <v>300</v>
      </c>
      <c r="F179" s="33">
        <v>380</v>
      </c>
      <c r="G179" s="33">
        <v>443</v>
      </c>
      <c r="H179" s="33">
        <v>30</v>
      </c>
    </row>
    <row r="180" spans="1:8" ht="15.75" customHeight="1">
      <c r="A180" s="33">
        <v>178</v>
      </c>
      <c r="B180" s="183" t="s">
        <v>186</v>
      </c>
      <c r="C180" s="175">
        <f t="shared" si="0"/>
        <v>1315</v>
      </c>
      <c r="D180" s="166">
        <v>105</v>
      </c>
      <c r="E180" s="166">
        <v>700</v>
      </c>
      <c r="F180" s="166">
        <v>349</v>
      </c>
      <c r="G180" s="166">
        <v>121</v>
      </c>
      <c r="H180" s="166">
        <v>40</v>
      </c>
    </row>
    <row r="181" spans="1:8" ht="15.75" customHeight="1">
      <c r="A181" s="33">
        <v>179</v>
      </c>
      <c r="B181" s="183" t="s">
        <v>187</v>
      </c>
      <c r="C181" s="175">
        <f t="shared" si="0"/>
        <v>1313</v>
      </c>
      <c r="D181" s="33">
        <v>100</v>
      </c>
      <c r="E181" s="33">
        <v>370</v>
      </c>
      <c r="F181" s="33">
        <v>700</v>
      </c>
      <c r="G181" s="33">
        <v>48</v>
      </c>
      <c r="H181" s="33">
        <v>95</v>
      </c>
    </row>
    <row r="182" spans="1:8" ht="15.75" customHeight="1">
      <c r="A182" s="33">
        <v>180</v>
      </c>
      <c r="B182" s="182" t="s">
        <v>188</v>
      </c>
      <c r="C182" s="175">
        <f t="shared" si="0"/>
        <v>1302</v>
      </c>
      <c r="D182" s="29">
        <v>5</v>
      </c>
      <c r="E182" s="29">
        <v>440</v>
      </c>
      <c r="F182" s="29">
        <v>720</v>
      </c>
      <c r="G182" s="29">
        <v>12</v>
      </c>
      <c r="H182" s="29">
        <v>125</v>
      </c>
    </row>
    <row r="183" spans="1:8" ht="15.75" customHeight="1">
      <c r="A183" s="33">
        <v>181</v>
      </c>
      <c r="B183" s="183" t="s">
        <v>189</v>
      </c>
      <c r="C183" s="175">
        <f t="shared" si="0"/>
        <v>1300</v>
      </c>
      <c r="D183" s="33">
        <v>60</v>
      </c>
      <c r="E183" s="33">
        <v>690</v>
      </c>
      <c r="F183" s="33">
        <v>250</v>
      </c>
      <c r="G183" s="33">
        <v>280</v>
      </c>
      <c r="H183" s="33">
        <v>20</v>
      </c>
    </row>
    <row r="184" spans="1:8" ht="15.75" customHeight="1">
      <c r="A184" s="33">
        <v>182</v>
      </c>
      <c r="B184" s="183" t="s">
        <v>190</v>
      </c>
      <c r="C184" s="175">
        <f t="shared" si="0"/>
        <v>1298</v>
      </c>
      <c r="D184" s="33">
        <v>60</v>
      </c>
      <c r="E184" s="33">
        <v>390</v>
      </c>
      <c r="F184" s="33">
        <v>299</v>
      </c>
      <c r="G184" s="33">
        <v>234</v>
      </c>
      <c r="H184" s="33">
        <v>315</v>
      </c>
    </row>
    <row r="185" spans="1:8" ht="15.75" customHeight="1">
      <c r="A185" s="33">
        <v>183</v>
      </c>
      <c r="B185" s="184" t="s">
        <v>191</v>
      </c>
      <c r="C185" s="175">
        <f t="shared" si="0"/>
        <v>1291</v>
      </c>
      <c r="D185" s="29">
        <v>180</v>
      </c>
      <c r="E185" s="29">
        <v>300</v>
      </c>
      <c r="F185" s="29">
        <v>453</v>
      </c>
      <c r="G185" s="29">
        <v>273</v>
      </c>
      <c r="H185" s="29">
        <v>85</v>
      </c>
    </row>
    <row r="186" spans="1:8" ht="15.75" customHeight="1">
      <c r="A186" s="33">
        <v>184</v>
      </c>
      <c r="B186" s="182" t="s">
        <v>192</v>
      </c>
      <c r="C186" s="175">
        <f t="shared" si="0"/>
        <v>1289</v>
      </c>
      <c r="D186" s="166">
        <v>10</v>
      </c>
      <c r="E186" s="166">
        <v>320</v>
      </c>
      <c r="F186" s="166">
        <v>338</v>
      </c>
      <c r="G186" s="166">
        <v>364</v>
      </c>
      <c r="H186" s="166">
        <v>257</v>
      </c>
    </row>
    <row r="187" spans="1:8" ht="15.75" customHeight="1">
      <c r="A187" s="33">
        <v>185</v>
      </c>
      <c r="B187" s="182" t="s">
        <v>193</v>
      </c>
      <c r="C187" s="175">
        <f t="shared" si="0"/>
        <v>1267</v>
      </c>
      <c r="D187" s="33">
        <v>100</v>
      </c>
      <c r="E187" s="33">
        <v>314</v>
      </c>
      <c r="F187" s="33">
        <v>483</v>
      </c>
      <c r="G187" s="33">
        <v>250</v>
      </c>
      <c r="H187" s="33">
        <v>120</v>
      </c>
    </row>
    <row r="188" spans="1:8" ht="15.75" customHeight="1">
      <c r="A188" s="33">
        <v>186</v>
      </c>
      <c r="B188" s="183" t="s">
        <v>194</v>
      </c>
      <c r="C188" s="175">
        <f t="shared" si="0"/>
        <v>1267</v>
      </c>
      <c r="D188" s="33">
        <v>100</v>
      </c>
      <c r="E188" s="33">
        <v>420</v>
      </c>
      <c r="F188" s="33">
        <v>490</v>
      </c>
      <c r="G188" s="33">
        <v>227</v>
      </c>
      <c r="H188" s="33">
        <v>30</v>
      </c>
    </row>
    <row r="189" spans="1:8" ht="15.75" customHeight="1">
      <c r="A189" s="33">
        <v>187</v>
      </c>
      <c r="B189" s="183" t="s">
        <v>195</v>
      </c>
      <c r="C189" s="175">
        <f t="shared" si="0"/>
        <v>1263</v>
      </c>
      <c r="D189" s="33">
        <v>150</v>
      </c>
      <c r="E189" s="33">
        <v>240</v>
      </c>
      <c r="F189" s="33">
        <v>310</v>
      </c>
      <c r="G189" s="33">
        <v>523</v>
      </c>
      <c r="H189" s="33">
        <v>40</v>
      </c>
    </row>
    <row r="190" spans="1:8" ht="15.75" customHeight="1">
      <c r="A190" s="33">
        <v>188</v>
      </c>
      <c r="B190" s="184" t="s">
        <v>196</v>
      </c>
      <c r="C190" s="175">
        <f t="shared" si="0"/>
        <v>1248</v>
      </c>
      <c r="D190" s="29">
        <v>135</v>
      </c>
      <c r="E190" s="29">
        <v>435</v>
      </c>
      <c r="F190" s="29">
        <v>428</v>
      </c>
      <c r="G190" s="29">
        <v>130</v>
      </c>
      <c r="H190" s="29">
        <v>120</v>
      </c>
    </row>
    <row r="191" spans="1:8" ht="15.75" customHeight="1">
      <c r="A191" s="33">
        <v>189</v>
      </c>
      <c r="B191" s="183" t="s">
        <v>197</v>
      </c>
      <c r="C191" s="175">
        <f t="shared" si="0"/>
        <v>1245</v>
      </c>
      <c r="D191" s="33">
        <v>110</v>
      </c>
      <c r="E191" s="33">
        <v>330</v>
      </c>
      <c r="F191" s="33">
        <v>435</v>
      </c>
      <c r="G191" s="33">
        <v>308</v>
      </c>
      <c r="H191" s="33">
        <v>62</v>
      </c>
    </row>
    <row r="192" spans="1:8" ht="15.75" customHeight="1">
      <c r="A192" s="33">
        <v>190</v>
      </c>
      <c r="B192" s="188" t="s">
        <v>198</v>
      </c>
      <c r="C192" s="175">
        <f t="shared" si="0"/>
        <v>1240</v>
      </c>
      <c r="D192" s="33">
        <v>110</v>
      </c>
      <c r="E192" s="33">
        <v>360</v>
      </c>
      <c r="F192" s="33">
        <v>336</v>
      </c>
      <c r="G192" s="33">
        <v>364</v>
      </c>
      <c r="H192" s="33">
        <v>70</v>
      </c>
    </row>
    <row r="193" spans="1:8" ht="15.75" customHeight="1">
      <c r="A193" s="33">
        <v>191</v>
      </c>
      <c r="B193" s="189" t="s">
        <v>199</v>
      </c>
      <c r="C193" s="175">
        <f t="shared" si="0"/>
        <v>1226</v>
      </c>
      <c r="D193" s="33">
        <v>100</v>
      </c>
      <c r="E193" s="33">
        <v>340</v>
      </c>
      <c r="F193" s="33">
        <v>410</v>
      </c>
      <c r="G193" s="33">
        <v>286</v>
      </c>
      <c r="H193" s="33">
        <v>90</v>
      </c>
    </row>
    <row r="194" spans="1:8" ht="15.75" customHeight="1">
      <c r="A194" s="33">
        <v>192</v>
      </c>
      <c r="B194" s="183" t="s">
        <v>200</v>
      </c>
      <c r="C194" s="175">
        <f t="shared" si="0"/>
        <v>1209</v>
      </c>
      <c r="D194" s="33">
        <v>110</v>
      </c>
      <c r="E194" s="33">
        <v>420</v>
      </c>
      <c r="F194" s="33">
        <v>510</v>
      </c>
      <c r="G194" s="33">
        <v>79</v>
      </c>
      <c r="H194" s="33">
        <v>90</v>
      </c>
    </row>
    <row r="195" spans="1:8" ht="15.75" customHeight="1">
      <c r="A195" s="33">
        <v>193</v>
      </c>
      <c r="B195" s="183" t="s">
        <v>201</v>
      </c>
      <c r="C195" s="175">
        <f t="shared" si="0"/>
        <v>1152</v>
      </c>
      <c r="D195" s="29">
        <v>105</v>
      </c>
      <c r="E195" s="29">
        <v>270</v>
      </c>
      <c r="F195" s="29">
        <v>470</v>
      </c>
      <c r="G195" s="29">
        <v>87</v>
      </c>
      <c r="H195" s="29">
        <v>220</v>
      </c>
    </row>
    <row r="196" spans="1:8" ht="15.75" customHeight="1">
      <c r="A196" s="33">
        <v>194</v>
      </c>
      <c r="B196" s="184" t="s">
        <v>202</v>
      </c>
      <c r="C196" s="175">
        <f t="shared" si="0"/>
        <v>1149</v>
      </c>
      <c r="D196" s="29">
        <v>60</v>
      </c>
      <c r="E196" s="29">
        <v>420</v>
      </c>
      <c r="F196" s="29">
        <v>380</v>
      </c>
      <c r="G196" s="29">
        <v>184</v>
      </c>
      <c r="H196" s="29">
        <v>105</v>
      </c>
    </row>
    <row r="197" spans="1:8" ht="15.75" customHeight="1">
      <c r="A197" s="33">
        <v>195</v>
      </c>
      <c r="B197" s="183" t="s">
        <v>203</v>
      </c>
      <c r="C197" s="175">
        <f t="shared" si="0"/>
        <v>1130</v>
      </c>
      <c r="D197" s="29">
        <v>15</v>
      </c>
      <c r="E197" s="29">
        <v>240</v>
      </c>
      <c r="F197" s="29">
        <v>710</v>
      </c>
      <c r="G197" s="29">
        <v>28</v>
      </c>
      <c r="H197" s="29">
        <v>137</v>
      </c>
    </row>
    <row r="198" spans="1:8" ht="15.75" customHeight="1">
      <c r="A198" s="33">
        <v>196</v>
      </c>
      <c r="B198" s="183" t="s">
        <v>204</v>
      </c>
      <c r="C198" s="175">
        <f t="shared" si="0"/>
        <v>1111</v>
      </c>
      <c r="D198" s="33">
        <v>190</v>
      </c>
      <c r="E198" s="33">
        <v>180</v>
      </c>
      <c r="F198" s="33">
        <v>390</v>
      </c>
      <c r="G198" s="33">
        <v>331</v>
      </c>
      <c r="H198" s="33">
        <v>20</v>
      </c>
    </row>
    <row r="199" spans="1:8" ht="15.75" customHeight="1">
      <c r="A199" s="33">
        <v>197</v>
      </c>
      <c r="B199" s="190" t="s">
        <v>205</v>
      </c>
      <c r="C199" s="180">
        <f t="shared" si="0"/>
        <v>1097</v>
      </c>
      <c r="D199" s="169">
        <v>210</v>
      </c>
      <c r="E199" s="169">
        <v>340</v>
      </c>
      <c r="F199" s="169">
        <v>460</v>
      </c>
      <c r="G199" s="169">
        <v>47</v>
      </c>
      <c r="H199" s="169">
        <v>40</v>
      </c>
    </row>
    <row r="200" spans="1:8" ht="15.75" customHeight="1">
      <c r="A200" s="33">
        <v>198</v>
      </c>
      <c r="B200" s="183" t="s">
        <v>206</v>
      </c>
      <c r="C200" s="179">
        <f t="shared" si="0"/>
        <v>1092</v>
      </c>
      <c r="D200" s="33">
        <v>210</v>
      </c>
      <c r="E200" s="33">
        <v>290</v>
      </c>
      <c r="F200" s="33">
        <v>205</v>
      </c>
      <c r="G200" s="33">
        <v>315</v>
      </c>
      <c r="H200" s="33">
        <v>72</v>
      </c>
    </row>
    <row r="201" spans="1:8" ht="15.75" customHeight="1">
      <c r="A201" s="33">
        <v>199</v>
      </c>
      <c r="B201" s="183" t="s">
        <v>207</v>
      </c>
      <c r="C201" s="179">
        <f t="shared" si="0"/>
        <v>1087</v>
      </c>
      <c r="D201" s="33">
        <v>10</v>
      </c>
      <c r="E201" s="33">
        <v>410</v>
      </c>
      <c r="F201" s="33">
        <v>369</v>
      </c>
      <c r="G201" s="33">
        <v>246</v>
      </c>
      <c r="H201" s="33">
        <v>52</v>
      </c>
    </row>
    <row r="202" spans="1:8" ht="15.75" customHeight="1">
      <c r="A202" s="33">
        <v>200</v>
      </c>
      <c r="B202" s="183" t="s">
        <v>208</v>
      </c>
      <c r="C202" s="175">
        <f t="shared" si="0"/>
        <v>1079</v>
      </c>
      <c r="D202" s="33">
        <v>110</v>
      </c>
      <c r="E202" s="33">
        <v>340</v>
      </c>
      <c r="F202" s="33">
        <v>258</v>
      </c>
      <c r="G202" s="33">
        <v>291</v>
      </c>
      <c r="H202" s="33">
        <v>80</v>
      </c>
    </row>
    <row r="203" spans="1:8" ht="15.75" customHeight="1">
      <c r="A203" s="33">
        <v>201</v>
      </c>
      <c r="B203" s="183" t="s">
        <v>209</v>
      </c>
      <c r="C203" s="175">
        <f t="shared" si="0"/>
        <v>1077</v>
      </c>
      <c r="D203" s="29">
        <v>85</v>
      </c>
      <c r="E203" s="29">
        <v>240</v>
      </c>
      <c r="F203" s="29">
        <v>580</v>
      </c>
      <c r="G203" s="29">
        <v>102</v>
      </c>
      <c r="H203" s="29">
        <v>70</v>
      </c>
    </row>
    <row r="204" spans="1:8" ht="15.75" customHeight="1">
      <c r="A204" s="33">
        <v>202</v>
      </c>
      <c r="B204" s="183" t="s">
        <v>210</v>
      </c>
      <c r="C204" s="175">
        <f t="shared" si="0"/>
        <v>1075</v>
      </c>
      <c r="D204" s="33">
        <v>60</v>
      </c>
      <c r="E204" s="33">
        <v>654</v>
      </c>
      <c r="F204" s="33">
        <v>230</v>
      </c>
      <c r="G204" s="33">
        <v>101</v>
      </c>
      <c r="H204" s="33">
        <v>30</v>
      </c>
    </row>
    <row r="205" spans="1:8" ht="15.75" customHeight="1">
      <c r="A205" s="33">
        <v>203</v>
      </c>
      <c r="B205" s="191" t="s">
        <v>211</v>
      </c>
      <c r="C205" s="175">
        <f t="shared" si="0"/>
        <v>1068</v>
      </c>
      <c r="D205" s="29">
        <v>5</v>
      </c>
      <c r="E205" s="29">
        <v>460</v>
      </c>
      <c r="F205" s="29">
        <v>340</v>
      </c>
      <c r="G205" s="29">
        <v>178</v>
      </c>
      <c r="H205" s="29">
        <v>85</v>
      </c>
    </row>
    <row r="206" spans="1:8" ht="15.75" customHeight="1">
      <c r="A206" s="33">
        <v>204</v>
      </c>
      <c r="B206" s="182" t="s">
        <v>212</v>
      </c>
      <c r="C206" s="175">
        <f t="shared" si="0"/>
        <v>1056</v>
      </c>
      <c r="D206" s="33">
        <v>90</v>
      </c>
      <c r="E206" s="33">
        <v>290</v>
      </c>
      <c r="F206" s="33">
        <v>232</v>
      </c>
      <c r="G206" s="33">
        <v>114</v>
      </c>
      <c r="H206" s="33">
        <v>330</v>
      </c>
    </row>
    <row r="207" spans="1:8" ht="15.75" customHeight="1">
      <c r="A207" s="33">
        <v>205</v>
      </c>
      <c r="B207" s="183" t="s">
        <v>213</v>
      </c>
      <c r="C207" s="175">
        <f t="shared" si="0"/>
        <v>1052</v>
      </c>
      <c r="D207" s="29">
        <v>210</v>
      </c>
      <c r="E207" s="29">
        <v>210</v>
      </c>
      <c r="F207" s="29">
        <v>220</v>
      </c>
      <c r="G207" s="29">
        <v>367</v>
      </c>
      <c r="H207" s="29">
        <v>45</v>
      </c>
    </row>
    <row r="208" spans="1:8" ht="15.75" customHeight="1">
      <c r="A208" s="33">
        <v>206</v>
      </c>
      <c r="B208" s="183" t="s">
        <v>214</v>
      </c>
      <c r="C208" s="175">
        <f t="shared" si="0"/>
        <v>1045</v>
      </c>
      <c r="D208" s="33">
        <v>110</v>
      </c>
      <c r="E208" s="33">
        <v>330</v>
      </c>
      <c r="F208" s="33">
        <v>363</v>
      </c>
      <c r="G208" s="33">
        <v>232</v>
      </c>
      <c r="H208" s="33">
        <v>10</v>
      </c>
    </row>
    <row r="209" spans="1:8" ht="15.75" customHeight="1">
      <c r="A209" s="33">
        <v>207</v>
      </c>
      <c r="B209" s="183" t="s">
        <v>215</v>
      </c>
      <c r="C209" s="175">
        <f t="shared" si="0"/>
        <v>1015</v>
      </c>
      <c r="D209" s="28">
        <v>70</v>
      </c>
      <c r="E209" s="28">
        <v>190</v>
      </c>
      <c r="F209" s="28">
        <v>270</v>
      </c>
      <c r="G209" s="28">
        <v>270</v>
      </c>
      <c r="H209" s="28">
        <v>215</v>
      </c>
    </row>
    <row r="210" spans="1:8" ht="15.75" customHeight="1">
      <c r="A210" s="33">
        <v>208</v>
      </c>
      <c r="B210" s="183" t="s">
        <v>216</v>
      </c>
      <c r="C210" s="175">
        <f t="shared" si="0"/>
        <v>1009</v>
      </c>
      <c r="D210" s="33">
        <v>100</v>
      </c>
      <c r="E210" s="33">
        <v>270</v>
      </c>
      <c r="F210" s="33">
        <v>370</v>
      </c>
      <c r="G210" s="33">
        <v>169</v>
      </c>
      <c r="H210" s="33">
        <v>100</v>
      </c>
    </row>
    <row r="211" spans="1:8" ht="15.75" customHeight="1">
      <c r="A211" s="33">
        <v>209</v>
      </c>
      <c r="B211" s="183" t="s">
        <v>217</v>
      </c>
      <c r="C211" s="175">
        <f t="shared" si="0"/>
        <v>989</v>
      </c>
      <c r="D211" s="33">
        <v>160</v>
      </c>
      <c r="E211" s="33">
        <v>270</v>
      </c>
      <c r="F211" s="33">
        <v>146</v>
      </c>
      <c r="G211" s="33">
        <v>403</v>
      </c>
      <c r="H211" s="33">
        <v>10</v>
      </c>
    </row>
    <row r="212" spans="1:8" ht="15.75" customHeight="1">
      <c r="A212" s="33">
        <v>210</v>
      </c>
      <c r="B212" s="188" t="s">
        <v>218</v>
      </c>
      <c r="C212" s="175">
        <f t="shared" si="0"/>
        <v>983</v>
      </c>
      <c r="D212" s="33">
        <v>60</v>
      </c>
      <c r="E212" s="33">
        <v>230</v>
      </c>
      <c r="F212" s="33">
        <v>324</v>
      </c>
      <c r="G212" s="33">
        <v>314</v>
      </c>
      <c r="H212" s="33">
        <v>55</v>
      </c>
    </row>
    <row r="213" spans="1:8" ht="15.75" customHeight="1">
      <c r="A213" s="33">
        <v>211</v>
      </c>
      <c r="B213" s="187" t="s">
        <v>219</v>
      </c>
      <c r="C213" s="175">
        <f t="shared" si="0"/>
        <v>967</v>
      </c>
      <c r="D213" s="29">
        <v>60</v>
      </c>
      <c r="E213" s="29">
        <v>360</v>
      </c>
      <c r="F213" s="29">
        <v>240</v>
      </c>
      <c r="G213" s="29">
        <v>142</v>
      </c>
      <c r="H213" s="29">
        <v>165</v>
      </c>
    </row>
    <row r="214" spans="1:8" ht="15.75" customHeight="1">
      <c r="A214" s="33">
        <v>212</v>
      </c>
      <c r="B214" s="183" t="s">
        <v>220</v>
      </c>
      <c r="C214" s="175">
        <f t="shared" si="0"/>
        <v>959</v>
      </c>
      <c r="D214" s="29">
        <v>120</v>
      </c>
      <c r="E214" s="29">
        <v>720</v>
      </c>
      <c r="F214" s="29">
        <v>30</v>
      </c>
      <c r="G214" s="29">
        <v>19</v>
      </c>
      <c r="H214" s="29">
        <v>70</v>
      </c>
    </row>
    <row r="215" spans="1:8" ht="15.75" customHeight="1">
      <c r="A215" s="33">
        <v>213</v>
      </c>
      <c r="B215" s="183" t="s">
        <v>221</v>
      </c>
      <c r="C215" s="175">
        <f t="shared" si="0"/>
        <v>953</v>
      </c>
      <c r="D215" s="29">
        <v>5</v>
      </c>
      <c r="E215" s="29">
        <v>260</v>
      </c>
      <c r="F215" s="29">
        <v>40</v>
      </c>
      <c r="G215" s="29">
        <v>5</v>
      </c>
      <c r="H215" s="29">
        <v>643</v>
      </c>
    </row>
    <row r="216" spans="1:8" ht="15.75" customHeight="1">
      <c r="A216" s="33">
        <v>214</v>
      </c>
      <c r="B216" s="183" t="s">
        <v>222</v>
      </c>
      <c r="C216" s="175">
        <f t="shared" si="0"/>
        <v>929</v>
      </c>
      <c r="D216" s="33">
        <v>100</v>
      </c>
      <c r="E216" s="33">
        <v>310</v>
      </c>
      <c r="F216" s="33">
        <v>410</v>
      </c>
      <c r="G216" s="33">
        <v>109</v>
      </c>
      <c r="H216" s="33">
        <v>0</v>
      </c>
    </row>
    <row r="217" spans="1:8" ht="15.75" customHeight="1">
      <c r="A217" s="33">
        <v>215</v>
      </c>
      <c r="B217" s="183" t="s">
        <v>223</v>
      </c>
      <c r="C217" s="175">
        <f t="shared" si="0"/>
        <v>859</v>
      </c>
      <c r="D217" s="33">
        <v>100</v>
      </c>
      <c r="E217" s="33">
        <v>330</v>
      </c>
      <c r="F217" s="33">
        <v>200</v>
      </c>
      <c r="G217" s="33">
        <v>159</v>
      </c>
      <c r="H217" s="33">
        <v>70</v>
      </c>
    </row>
    <row r="218" spans="1:8" ht="15.75" customHeight="1">
      <c r="A218" s="33">
        <v>216</v>
      </c>
      <c r="B218" s="183" t="s">
        <v>224</v>
      </c>
      <c r="C218" s="175">
        <f t="shared" si="0"/>
        <v>854</v>
      </c>
      <c r="D218" s="29">
        <v>25</v>
      </c>
      <c r="E218" s="29">
        <v>170</v>
      </c>
      <c r="F218" s="29">
        <v>475</v>
      </c>
      <c r="G218" s="29">
        <v>104</v>
      </c>
      <c r="H218" s="29">
        <v>80</v>
      </c>
    </row>
    <row r="219" spans="1:8" ht="15.75" customHeight="1">
      <c r="A219" s="33">
        <v>217</v>
      </c>
      <c r="B219" s="183" t="s">
        <v>225</v>
      </c>
      <c r="C219" s="175">
        <f t="shared" si="0"/>
        <v>833</v>
      </c>
      <c r="D219" s="33">
        <v>100</v>
      </c>
      <c r="E219" s="33">
        <v>290</v>
      </c>
      <c r="F219" s="33">
        <v>293</v>
      </c>
      <c r="G219" s="33">
        <v>130</v>
      </c>
      <c r="H219" s="33">
        <v>20</v>
      </c>
    </row>
    <row r="220" spans="1:8" ht="15.75" customHeight="1">
      <c r="A220" s="33">
        <v>218</v>
      </c>
      <c r="B220" s="183" t="s">
        <v>226</v>
      </c>
      <c r="C220" s="175">
        <f t="shared" si="0"/>
        <v>830</v>
      </c>
      <c r="D220" s="33">
        <v>100</v>
      </c>
      <c r="E220" s="33">
        <v>360</v>
      </c>
      <c r="F220" s="33">
        <v>240</v>
      </c>
      <c r="G220" s="33">
        <v>90</v>
      </c>
      <c r="H220" s="33">
        <v>40</v>
      </c>
    </row>
    <row r="221" spans="1:8" ht="15.75" customHeight="1">
      <c r="A221" s="33">
        <v>219</v>
      </c>
      <c r="B221" s="183" t="s">
        <v>227</v>
      </c>
      <c r="C221" s="175">
        <f t="shared" si="0"/>
        <v>827</v>
      </c>
      <c r="D221" s="29">
        <v>50</v>
      </c>
      <c r="E221" s="29">
        <v>270</v>
      </c>
      <c r="F221" s="29">
        <v>180</v>
      </c>
      <c r="G221" s="29">
        <v>207</v>
      </c>
      <c r="H221" s="29">
        <v>120</v>
      </c>
    </row>
    <row r="222" spans="1:8" ht="15.75" customHeight="1">
      <c r="A222" s="33">
        <v>220</v>
      </c>
      <c r="B222" s="182" t="s">
        <v>228</v>
      </c>
      <c r="C222" s="175">
        <f t="shared" si="0"/>
        <v>823</v>
      </c>
      <c r="D222" s="29">
        <v>60</v>
      </c>
      <c r="E222" s="29">
        <v>360</v>
      </c>
      <c r="F222" s="29">
        <v>170</v>
      </c>
      <c r="G222" s="29">
        <v>193</v>
      </c>
      <c r="H222" s="29">
        <v>40</v>
      </c>
    </row>
    <row r="223" spans="1:8" ht="15.75" customHeight="1">
      <c r="A223" s="33">
        <v>221</v>
      </c>
      <c r="B223" s="183" t="s">
        <v>229</v>
      </c>
      <c r="C223" s="175">
        <f t="shared" si="0"/>
        <v>818</v>
      </c>
      <c r="D223" s="29">
        <v>100</v>
      </c>
      <c r="E223" s="29">
        <v>250</v>
      </c>
      <c r="F223" s="29">
        <v>200</v>
      </c>
      <c r="G223" s="29">
        <v>253</v>
      </c>
      <c r="H223" s="29">
        <v>15</v>
      </c>
    </row>
    <row r="224" spans="1:8" ht="15.75" customHeight="1">
      <c r="A224" s="33">
        <v>222</v>
      </c>
      <c r="B224" s="183" t="s">
        <v>230</v>
      </c>
      <c r="C224" s="175">
        <f t="shared" si="0"/>
        <v>808</v>
      </c>
      <c r="D224" s="29">
        <v>100</v>
      </c>
      <c r="E224" s="29">
        <v>240</v>
      </c>
      <c r="F224" s="29">
        <v>310</v>
      </c>
      <c r="G224" s="29">
        <v>148</v>
      </c>
      <c r="H224" s="29">
        <v>10</v>
      </c>
    </row>
    <row r="225" spans="1:8" ht="15.75" customHeight="1">
      <c r="A225" s="33">
        <v>223</v>
      </c>
      <c r="B225" s="188" t="s">
        <v>231</v>
      </c>
      <c r="C225" s="175">
        <f t="shared" si="0"/>
        <v>795</v>
      </c>
      <c r="D225" s="33">
        <v>80</v>
      </c>
      <c r="E225" s="33">
        <v>210</v>
      </c>
      <c r="F225" s="33">
        <v>312</v>
      </c>
      <c r="G225" s="33">
        <v>123</v>
      </c>
      <c r="H225" s="33">
        <v>70</v>
      </c>
    </row>
    <row r="226" spans="1:8" ht="15.75" customHeight="1">
      <c r="A226" s="33">
        <v>224</v>
      </c>
      <c r="B226" s="189" t="s">
        <v>232</v>
      </c>
      <c r="C226" s="175">
        <f t="shared" si="0"/>
        <v>780</v>
      </c>
      <c r="D226" s="29">
        <v>40</v>
      </c>
      <c r="E226" s="29">
        <v>220</v>
      </c>
      <c r="F226" s="29">
        <v>270</v>
      </c>
      <c r="G226" s="29">
        <v>126</v>
      </c>
      <c r="H226" s="29">
        <v>124</v>
      </c>
    </row>
    <row r="227" spans="1:8" ht="15.75" customHeight="1">
      <c r="A227" s="33">
        <v>225</v>
      </c>
      <c r="B227" s="183" t="s">
        <v>233</v>
      </c>
      <c r="C227" s="175">
        <f t="shared" si="0"/>
        <v>772</v>
      </c>
      <c r="D227" s="33">
        <v>100</v>
      </c>
      <c r="E227" s="33">
        <v>350</v>
      </c>
      <c r="F227" s="33">
        <v>50</v>
      </c>
      <c r="G227" s="33">
        <v>232</v>
      </c>
      <c r="H227" s="33">
        <v>40</v>
      </c>
    </row>
    <row r="228" spans="1:8" ht="15.75" customHeight="1">
      <c r="A228" s="33">
        <v>226</v>
      </c>
      <c r="B228" s="188" t="s">
        <v>234</v>
      </c>
      <c r="C228" s="175">
        <f t="shared" si="0"/>
        <v>765</v>
      </c>
      <c r="D228" s="29">
        <v>10</v>
      </c>
      <c r="E228" s="29">
        <v>240</v>
      </c>
      <c r="F228" s="29">
        <v>150</v>
      </c>
      <c r="G228" s="29">
        <v>50</v>
      </c>
      <c r="H228" s="29">
        <v>315</v>
      </c>
    </row>
    <row r="229" spans="1:8" ht="15.75" customHeight="1">
      <c r="A229" s="33">
        <v>227</v>
      </c>
      <c r="B229" s="182" t="s">
        <v>235</v>
      </c>
      <c r="C229" s="175">
        <f t="shared" si="0"/>
        <v>757</v>
      </c>
      <c r="D229" s="29">
        <v>5</v>
      </c>
      <c r="E229" s="29">
        <v>440</v>
      </c>
      <c r="F229" s="29">
        <v>165</v>
      </c>
      <c r="G229" s="29">
        <v>12</v>
      </c>
      <c r="H229" s="29">
        <v>135</v>
      </c>
    </row>
    <row r="230" spans="1:8" ht="15.75" customHeight="1">
      <c r="A230" s="33">
        <v>228</v>
      </c>
      <c r="B230" s="183" t="s">
        <v>236</v>
      </c>
      <c r="C230" s="175">
        <f t="shared" si="0"/>
        <v>742</v>
      </c>
      <c r="D230" s="29">
        <v>75</v>
      </c>
      <c r="E230" s="29">
        <v>180</v>
      </c>
      <c r="F230" s="29">
        <v>259</v>
      </c>
      <c r="G230" s="29">
        <v>103</v>
      </c>
      <c r="H230" s="29">
        <v>125</v>
      </c>
    </row>
    <row r="231" spans="1:8" ht="15.75" customHeight="1">
      <c r="A231" s="33">
        <v>229</v>
      </c>
      <c r="B231" s="183" t="s">
        <v>237</v>
      </c>
      <c r="C231" s="175">
        <f t="shared" si="0"/>
        <v>729.5</v>
      </c>
      <c r="D231" s="29">
        <v>100</v>
      </c>
      <c r="E231" s="29">
        <v>160</v>
      </c>
      <c r="F231" s="29">
        <v>267</v>
      </c>
      <c r="G231" s="29">
        <v>182.5</v>
      </c>
      <c r="H231" s="29">
        <v>20</v>
      </c>
    </row>
    <row r="232" spans="1:8" ht="15.75" customHeight="1">
      <c r="A232" s="33">
        <v>230</v>
      </c>
      <c r="B232" s="183" t="s">
        <v>238</v>
      </c>
      <c r="C232" s="175">
        <f t="shared" si="0"/>
        <v>715</v>
      </c>
      <c r="D232" s="166">
        <v>190</v>
      </c>
      <c r="E232" s="166">
        <v>130</v>
      </c>
      <c r="F232" s="166">
        <v>70</v>
      </c>
      <c r="G232" s="166">
        <v>313</v>
      </c>
      <c r="H232" s="166">
        <v>12</v>
      </c>
    </row>
    <row r="233" spans="1:8" ht="15.75" customHeight="1">
      <c r="A233" s="33">
        <v>231</v>
      </c>
      <c r="B233" s="183" t="s">
        <v>239</v>
      </c>
      <c r="C233" s="175">
        <f t="shared" si="0"/>
        <v>705</v>
      </c>
      <c r="D233" s="29">
        <v>0</v>
      </c>
      <c r="E233" s="29">
        <v>310</v>
      </c>
      <c r="F233" s="29">
        <v>300</v>
      </c>
      <c r="G233" s="29">
        <v>30</v>
      </c>
      <c r="H233" s="29">
        <v>65</v>
      </c>
    </row>
    <row r="234" spans="1:8" ht="15.75" customHeight="1">
      <c r="A234" s="33">
        <v>232</v>
      </c>
      <c r="B234" s="188" t="s">
        <v>240</v>
      </c>
      <c r="C234" s="175">
        <f t="shared" si="0"/>
        <v>693</v>
      </c>
      <c r="D234" s="29">
        <v>70</v>
      </c>
      <c r="E234" s="29">
        <v>280</v>
      </c>
      <c r="F234" s="29">
        <v>300</v>
      </c>
      <c r="G234" s="29">
        <v>13</v>
      </c>
      <c r="H234" s="29">
        <v>30</v>
      </c>
    </row>
    <row r="235" spans="1:8" ht="15.75" customHeight="1">
      <c r="A235" s="33">
        <v>233</v>
      </c>
      <c r="B235" s="189" t="s">
        <v>241</v>
      </c>
      <c r="C235" s="175">
        <f t="shared" si="0"/>
        <v>690</v>
      </c>
      <c r="D235" s="166">
        <v>120</v>
      </c>
      <c r="E235" s="166">
        <v>230</v>
      </c>
      <c r="F235" s="166">
        <v>59</v>
      </c>
      <c r="G235" s="166">
        <v>231</v>
      </c>
      <c r="H235" s="166">
        <v>50</v>
      </c>
    </row>
    <row r="236" spans="1:8" ht="15.75" customHeight="1">
      <c r="A236" s="33">
        <v>234</v>
      </c>
      <c r="B236" s="183" t="s">
        <v>242</v>
      </c>
      <c r="C236" s="175">
        <f t="shared" si="0"/>
        <v>685.5</v>
      </c>
      <c r="D236" s="29">
        <v>60</v>
      </c>
      <c r="E236" s="29">
        <v>210</v>
      </c>
      <c r="F236" s="29">
        <v>190</v>
      </c>
      <c r="G236" s="29">
        <v>185.5</v>
      </c>
      <c r="H236" s="29">
        <v>40</v>
      </c>
    </row>
    <row r="237" spans="1:8" ht="15.75" customHeight="1">
      <c r="A237" s="33">
        <v>235</v>
      </c>
      <c r="B237" s="183" t="s">
        <v>243</v>
      </c>
      <c r="C237" s="175">
        <f t="shared" si="0"/>
        <v>655</v>
      </c>
      <c r="D237" s="29">
        <v>85</v>
      </c>
      <c r="E237" s="29">
        <v>340</v>
      </c>
      <c r="F237" s="29">
        <v>150</v>
      </c>
      <c r="G237" s="29">
        <v>0</v>
      </c>
      <c r="H237" s="29">
        <v>80</v>
      </c>
    </row>
    <row r="238" spans="1:8" ht="15.75" customHeight="1">
      <c r="A238" s="33">
        <v>236</v>
      </c>
      <c r="B238" s="183" t="s">
        <v>244</v>
      </c>
      <c r="C238" s="175">
        <f t="shared" si="0"/>
        <v>650</v>
      </c>
      <c r="D238" s="33">
        <v>5</v>
      </c>
      <c r="E238" s="33">
        <v>280</v>
      </c>
      <c r="F238" s="33">
        <v>280</v>
      </c>
      <c r="G238" s="33">
        <v>75</v>
      </c>
      <c r="H238" s="33">
        <v>10</v>
      </c>
    </row>
    <row r="239" spans="1:8" ht="15.75" customHeight="1">
      <c r="A239" s="33">
        <v>237</v>
      </c>
      <c r="B239" s="183" t="s">
        <v>245</v>
      </c>
      <c r="C239" s="175">
        <f t="shared" si="0"/>
        <v>606</v>
      </c>
      <c r="D239" s="29">
        <v>170</v>
      </c>
      <c r="E239" s="29">
        <v>130</v>
      </c>
      <c r="F239" s="29">
        <v>30</v>
      </c>
      <c r="G239" s="29">
        <v>129</v>
      </c>
      <c r="H239" s="29">
        <v>147</v>
      </c>
    </row>
    <row r="240" spans="1:8" ht="15.75" customHeight="1">
      <c r="A240" s="33">
        <v>238</v>
      </c>
      <c r="B240" s="183" t="s">
        <v>246</v>
      </c>
      <c r="C240" s="175">
        <f t="shared" si="0"/>
        <v>589</v>
      </c>
      <c r="D240" s="33">
        <v>100</v>
      </c>
      <c r="E240" s="33">
        <v>270</v>
      </c>
      <c r="F240" s="33">
        <v>80</v>
      </c>
      <c r="G240" s="33">
        <v>139</v>
      </c>
      <c r="H240" s="33">
        <v>0</v>
      </c>
    </row>
    <row r="241" spans="1:8" ht="15.75" customHeight="1">
      <c r="A241" s="33">
        <v>239</v>
      </c>
      <c r="B241" s="183" t="s">
        <v>247</v>
      </c>
      <c r="C241" s="175">
        <f t="shared" si="0"/>
        <v>569</v>
      </c>
      <c r="D241" s="29">
        <v>5</v>
      </c>
      <c r="E241" s="29">
        <v>220</v>
      </c>
      <c r="F241" s="29">
        <v>233</v>
      </c>
      <c r="G241" s="29">
        <v>61</v>
      </c>
      <c r="H241" s="29">
        <v>50</v>
      </c>
    </row>
    <row r="242" spans="1:8" ht="15.75" customHeight="1">
      <c r="A242" s="33">
        <v>240</v>
      </c>
      <c r="B242" s="183" t="s">
        <v>248</v>
      </c>
      <c r="C242" s="175">
        <f t="shared" si="0"/>
        <v>502</v>
      </c>
      <c r="D242" s="166">
        <v>100</v>
      </c>
      <c r="E242" s="166">
        <v>240</v>
      </c>
      <c r="F242" s="166">
        <v>60</v>
      </c>
      <c r="G242" s="166">
        <v>102</v>
      </c>
      <c r="H242" s="166">
        <v>0</v>
      </c>
    </row>
    <row r="243" spans="1:8" ht="15.75" customHeight="1">
      <c r="A243" s="33">
        <v>241</v>
      </c>
      <c r="B243" s="183" t="s">
        <v>249</v>
      </c>
      <c r="C243" s="175">
        <f t="shared" si="0"/>
        <v>497</v>
      </c>
      <c r="D243" s="29">
        <v>260</v>
      </c>
      <c r="E243" s="29">
        <v>20</v>
      </c>
      <c r="F243" s="29">
        <v>0</v>
      </c>
      <c r="G243" s="29">
        <v>217</v>
      </c>
      <c r="H243" s="29">
        <v>0</v>
      </c>
    </row>
    <row r="244" spans="1:8" ht="15.75" customHeight="1">
      <c r="A244" s="33">
        <v>242</v>
      </c>
      <c r="B244" s="183" t="s">
        <v>250</v>
      </c>
      <c r="C244" s="175">
        <f t="shared" si="0"/>
        <v>428</v>
      </c>
      <c r="D244" s="29">
        <v>10</v>
      </c>
      <c r="E244" s="29">
        <v>280</v>
      </c>
      <c r="F244" s="29">
        <v>80</v>
      </c>
      <c r="G244" s="29">
        <v>18</v>
      </c>
      <c r="H244" s="29">
        <v>40</v>
      </c>
    </row>
    <row r="245" spans="1:8" ht="15.75" customHeight="1">
      <c r="A245" s="33">
        <v>243</v>
      </c>
      <c r="B245" s="183" t="s">
        <v>251</v>
      </c>
      <c r="C245" s="175">
        <f t="shared" si="0"/>
        <v>384</v>
      </c>
      <c r="D245" s="29">
        <v>5</v>
      </c>
      <c r="E245" s="29">
        <v>150</v>
      </c>
      <c r="F245" s="29">
        <v>0</v>
      </c>
      <c r="G245" s="29">
        <v>109</v>
      </c>
      <c r="H245" s="29">
        <v>120</v>
      </c>
    </row>
    <row r="246" spans="1:8" ht="15.75" customHeight="1">
      <c r="A246" s="33">
        <v>244</v>
      </c>
      <c r="B246" s="183" t="s">
        <v>252</v>
      </c>
      <c r="C246" s="175">
        <f t="shared" si="0"/>
        <v>340</v>
      </c>
      <c r="D246" s="29">
        <v>110</v>
      </c>
      <c r="E246" s="29">
        <v>50</v>
      </c>
      <c r="F246" s="29">
        <v>10</v>
      </c>
      <c r="G246" s="29">
        <v>170</v>
      </c>
      <c r="H246" s="29">
        <v>0</v>
      </c>
    </row>
    <row r="247" spans="1:8" ht="15.75" customHeight="1">
      <c r="A247" s="33">
        <v>245</v>
      </c>
      <c r="B247" s="183" t="s">
        <v>253</v>
      </c>
      <c r="C247" s="175">
        <f t="shared" si="0"/>
        <v>320</v>
      </c>
      <c r="D247" s="33">
        <v>60</v>
      </c>
      <c r="E247" s="33">
        <v>110</v>
      </c>
      <c r="F247" s="33">
        <v>60</v>
      </c>
      <c r="G247" s="33">
        <v>85</v>
      </c>
      <c r="H247" s="33">
        <v>5</v>
      </c>
    </row>
    <row r="248" spans="1:8" ht="15.75" customHeight="1">
      <c r="A248" s="33">
        <v>246</v>
      </c>
      <c r="B248" s="183" t="s">
        <v>254</v>
      </c>
      <c r="C248" s="175">
        <f t="shared" si="0"/>
        <v>293</v>
      </c>
      <c r="D248" s="33">
        <v>10</v>
      </c>
      <c r="E248" s="33">
        <v>0</v>
      </c>
      <c r="F248" s="33">
        <v>100</v>
      </c>
      <c r="G248" s="33">
        <v>93</v>
      </c>
      <c r="H248" s="33">
        <v>90</v>
      </c>
    </row>
    <row r="249" spans="1:8" ht="15.75" customHeight="1">
      <c r="A249" s="33">
        <v>247</v>
      </c>
      <c r="B249" s="183" t="s">
        <v>255</v>
      </c>
      <c r="C249" s="175">
        <f t="shared" si="0"/>
        <v>293</v>
      </c>
      <c r="D249" s="29">
        <v>5</v>
      </c>
      <c r="E249" s="29">
        <v>100</v>
      </c>
      <c r="F249" s="29">
        <v>100</v>
      </c>
      <c r="G249" s="29">
        <v>33</v>
      </c>
      <c r="H249" s="29">
        <v>55</v>
      </c>
    </row>
    <row r="250" spans="1:8" ht="15.75" customHeight="1">
      <c r="A250" s="33">
        <v>248</v>
      </c>
      <c r="B250" s="183" t="s">
        <v>256</v>
      </c>
      <c r="C250" s="175">
        <f t="shared" si="0"/>
        <v>281</v>
      </c>
      <c r="D250" s="33">
        <v>5</v>
      </c>
      <c r="E250" s="33">
        <v>100</v>
      </c>
      <c r="F250" s="33">
        <v>50</v>
      </c>
      <c r="G250" s="33">
        <v>76</v>
      </c>
      <c r="H250" s="33">
        <v>50</v>
      </c>
    </row>
    <row r="251" spans="1:8" ht="15.75" customHeight="1">
      <c r="A251" s="33">
        <v>249</v>
      </c>
      <c r="B251" s="183" t="s">
        <v>257</v>
      </c>
      <c r="C251" s="175">
        <f t="shared" si="0"/>
        <v>238</v>
      </c>
      <c r="D251" s="29">
        <v>5</v>
      </c>
      <c r="E251" s="29">
        <v>150</v>
      </c>
      <c r="F251" s="29">
        <v>0</v>
      </c>
      <c r="G251" s="29">
        <v>13</v>
      </c>
      <c r="H251" s="29">
        <v>70</v>
      </c>
    </row>
    <row r="252" spans="1:8" ht="15.75" customHeight="1">
      <c r="A252" s="33">
        <v>250</v>
      </c>
      <c r="B252" s="192" t="s">
        <v>258</v>
      </c>
      <c r="C252" s="175">
        <f t="shared" si="0"/>
        <v>120</v>
      </c>
      <c r="D252" s="33">
        <v>10</v>
      </c>
      <c r="E252" s="33">
        <v>0</v>
      </c>
      <c r="F252" s="33">
        <v>50</v>
      </c>
      <c r="G252" s="33">
        <v>20</v>
      </c>
      <c r="H252" s="33">
        <v>40</v>
      </c>
    </row>
    <row r="253" spans="1:8" ht="15.75" customHeight="1">
      <c r="A253" s="33">
        <v>251</v>
      </c>
      <c r="B253" s="192" t="s">
        <v>259</v>
      </c>
      <c r="C253" s="175">
        <f t="shared" si="0"/>
        <v>58</v>
      </c>
      <c r="D253" s="29">
        <v>50</v>
      </c>
      <c r="E253" s="29">
        <v>0</v>
      </c>
      <c r="F253" s="29">
        <v>0</v>
      </c>
      <c r="G253" s="29">
        <v>8</v>
      </c>
      <c r="H253" s="29">
        <v>0</v>
      </c>
    </row>
    <row r="254" spans="1:8" ht="15.75" customHeight="1">
      <c r="A254" s="33">
        <v>252</v>
      </c>
      <c r="B254" s="17" t="s">
        <v>260</v>
      </c>
      <c r="C254" s="210">
        <f>SUM(C3:C253)/251</f>
        <v>2361.1215139442229</v>
      </c>
    </row>
    <row r="255" spans="1:8" ht="15.75" customHeight="1">
      <c r="A255" s="33">
        <v>253</v>
      </c>
      <c r="C255" s="209"/>
    </row>
    <row r="256" spans="1:8" ht="15.75" customHeight="1">
      <c r="A256" s="33">
        <v>254</v>
      </c>
      <c r="C256" s="209"/>
    </row>
    <row r="257" spans="1:3" ht="15.75" customHeight="1">
      <c r="A257" s="33">
        <v>255</v>
      </c>
      <c r="C257" s="209"/>
    </row>
    <row r="258" spans="1:3" ht="15.75" customHeight="1">
      <c r="A258" s="33">
        <v>256</v>
      </c>
      <c r="C258" s="209"/>
    </row>
    <row r="259" spans="1:3" ht="15.75" customHeight="1">
      <c r="A259" s="33">
        <v>257</v>
      </c>
      <c r="C259" s="209"/>
    </row>
    <row r="260" spans="1:3" ht="15.75" customHeight="1">
      <c r="A260" s="33">
        <v>258</v>
      </c>
      <c r="C260" s="209"/>
    </row>
    <row r="261" spans="1:3" ht="15.75" customHeight="1">
      <c r="A261" s="33">
        <v>259</v>
      </c>
      <c r="C261" s="209"/>
    </row>
    <row r="262" spans="1:3" ht="15.75" customHeight="1">
      <c r="A262" s="33">
        <v>260</v>
      </c>
      <c r="C262" s="209"/>
    </row>
    <row r="263" spans="1:3" ht="15.75" customHeight="1">
      <c r="A263" s="33">
        <v>261</v>
      </c>
      <c r="C263" s="209"/>
    </row>
    <row r="264" spans="1:3" ht="15.75" customHeight="1">
      <c r="A264" s="33">
        <v>262</v>
      </c>
      <c r="C264" s="209"/>
    </row>
    <row r="265" spans="1:3" ht="15.75" customHeight="1">
      <c r="A265" s="33">
        <v>263</v>
      </c>
      <c r="C265" s="209"/>
    </row>
    <row r="266" spans="1:3" ht="15.75" customHeight="1">
      <c r="A266" s="33">
        <v>264</v>
      </c>
      <c r="C266" s="209"/>
    </row>
    <row r="267" spans="1:3" ht="15.75" customHeight="1">
      <c r="A267" s="33">
        <v>265</v>
      </c>
      <c r="C267" s="209"/>
    </row>
    <row r="268" spans="1:3" ht="15.75" customHeight="1">
      <c r="A268" s="33">
        <v>266</v>
      </c>
      <c r="C268" s="209"/>
    </row>
    <row r="269" spans="1:3" ht="15.75" customHeight="1">
      <c r="A269" s="33">
        <v>267</v>
      </c>
      <c r="C269" s="209"/>
    </row>
    <row r="270" spans="1:3" ht="15.75" customHeight="1">
      <c r="A270" s="33">
        <v>268</v>
      </c>
      <c r="C270" s="209"/>
    </row>
    <row r="271" spans="1:3" ht="15.75" customHeight="1">
      <c r="A271" s="33">
        <v>269</v>
      </c>
      <c r="C271" s="209"/>
    </row>
    <row r="272" spans="1:3" ht="15.75" customHeight="1">
      <c r="A272" s="33">
        <v>270</v>
      </c>
      <c r="C272" s="209"/>
    </row>
    <row r="273" spans="1:3" ht="15.75" customHeight="1">
      <c r="A273" s="33">
        <v>271</v>
      </c>
      <c r="C273" s="209"/>
    </row>
    <row r="274" spans="1:3" ht="15.75" customHeight="1">
      <c r="A274" s="33">
        <v>272</v>
      </c>
      <c r="C274" s="209"/>
    </row>
    <row r="275" spans="1:3" ht="15.75" customHeight="1">
      <c r="A275" s="33">
        <v>273</v>
      </c>
      <c r="C275" s="209"/>
    </row>
    <row r="276" spans="1:3" ht="15.75" customHeight="1">
      <c r="A276" s="33">
        <v>274</v>
      </c>
      <c r="C276" s="209"/>
    </row>
    <row r="277" spans="1:3" ht="15.75" customHeight="1">
      <c r="A277" s="33">
        <v>275</v>
      </c>
      <c r="C277" s="209"/>
    </row>
    <row r="278" spans="1:3" ht="15.75" customHeight="1">
      <c r="A278" s="33">
        <v>276</v>
      </c>
      <c r="C278" s="209"/>
    </row>
    <row r="279" spans="1:3" ht="15.75" customHeight="1">
      <c r="A279" s="33">
        <v>277</v>
      </c>
      <c r="C279" s="209"/>
    </row>
    <row r="280" spans="1:3" ht="15.75" customHeight="1">
      <c r="A280" s="33">
        <v>278</v>
      </c>
      <c r="C280" s="209"/>
    </row>
    <row r="281" spans="1:3" ht="15.75" customHeight="1">
      <c r="A281" s="33">
        <v>279</v>
      </c>
      <c r="C281" s="209"/>
    </row>
    <row r="282" spans="1:3" ht="15.75" customHeight="1">
      <c r="A282" s="33">
        <v>280</v>
      </c>
      <c r="C282" s="209"/>
    </row>
    <row r="283" spans="1:3" ht="15.75" customHeight="1">
      <c r="A283" s="33">
        <v>281</v>
      </c>
      <c r="C283" s="209"/>
    </row>
    <row r="284" spans="1:3" ht="15.75" customHeight="1">
      <c r="A284" s="33">
        <v>282</v>
      </c>
      <c r="C284" s="209"/>
    </row>
    <row r="285" spans="1:3" ht="15.75" customHeight="1">
      <c r="A285" s="33">
        <v>283</v>
      </c>
      <c r="C285" s="209"/>
    </row>
    <row r="286" spans="1:3" ht="15.75" customHeight="1">
      <c r="A286" s="33">
        <v>284</v>
      </c>
      <c r="C286" s="209"/>
    </row>
    <row r="287" spans="1:3" ht="15.75" customHeight="1">
      <c r="A287" s="33">
        <v>285</v>
      </c>
      <c r="C287" s="209"/>
    </row>
    <row r="288" spans="1:3" ht="15.75" customHeight="1">
      <c r="A288" s="33">
        <v>286</v>
      </c>
      <c r="C288" s="209"/>
    </row>
    <row r="289" spans="1:3" ht="15.75" customHeight="1">
      <c r="A289" s="33">
        <v>287</v>
      </c>
      <c r="C289" s="209"/>
    </row>
    <row r="290" spans="1:3" ht="15.75" customHeight="1">
      <c r="A290" s="174"/>
      <c r="C290" s="209"/>
    </row>
    <row r="291" spans="1:3" ht="15.75" customHeight="1">
      <c r="A291" s="174"/>
      <c r="C291" s="209"/>
    </row>
    <row r="292" spans="1:3" ht="15.75" customHeight="1">
      <c r="C292" s="209"/>
    </row>
    <row r="293" spans="1:3" ht="15.75" customHeight="1">
      <c r="C293" s="209"/>
    </row>
    <row r="294" spans="1:3" ht="15.75" customHeight="1">
      <c r="C294" s="209"/>
    </row>
    <row r="295" spans="1:3" ht="15.75" customHeight="1">
      <c r="C295" s="209"/>
    </row>
    <row r="296" spans="1:3" ht="15.75" customHeight="1">
      <c r="C296" s="209"/>
    </row>
    <row r="297" spans="1:3" ht="15.75" customHeight="1">
      <c r="C297" s="209"/>
    </row>
    <row r="298" spans="1:3" ht="15.75" customHeight="1">
      <c r="C298" s="209"/>
    </row>
    <row r="299" spans="1:3" ht="15.75" customHeight="1">
      <c r="C299" s="209"/>
    </row>
    <row r="300" spans="1:3" ht="15.75" customHeight="1">
      <c r="C300" s="209"/>
    </row>
    <row r="301" spans="1:3" ht="15.75" customHeight="1">
      <c r="C301" s="209"/>
    </row>
    <row r="302" spans="1:3" ht="15.75" customHeight="1">
      <c r="C302" s="209"/>
    </row>
    <row r="303" spans="1:3" ht="15.75" customHeight="1">
      <c r="C303" s="209"/>
    </row>
    <row r="304" spans="1:3" ht="15.75" customHeight="1">
      <c r="C304" s="209"/>
    </row>
    <row r="305" spans="3:3" ht="15.75" customHeight="1">
      <c r="C305" s="209"/>
    </row>
    <row r="306" spans="3:3" ht="15.75" customHeight="1">
      <c r="C306" s="209"/>
    </row>
    <row r="307" spans="3:3" ht="15.75" customHeight="1">
      <c r="C307" s="209"/>
    </row>
    <row r="308" spans="3:3" ht="15.75" customHeight="1">
      <c r="C308" s="209"/>
    </row>
    <row r="309" spans="3:3" ht="15.75" customHeight="1">
      <c r="C309" s="209"/>
    </row>
    <row r="310" spans="3:3" ht="15.75" customHeight="1">
      <c r="C310" s="209"/>
    </row>
    <row r="311" spans="3:3" ht="15.75" customHeight="1">
      <c r="C311" s="209"/>
    </row>
    <row r="312" spans="3:3" ht="15.75" customHeight="1">
      <c r="C312" s="209"/>
    </row>
    <row r="313" spans="3:3" ht="15.75" customHeight="1">
      <c r="C313" s="209"/>
    </row>
    <row r="314" spans="3:3" ht="15.75" customHeight="1">
      <c r="C314" s="209"/>
    </row>
    <row r="315" spans="3:3" ht="15.75" customHeight="1">
      <c r="C315" s="209"/>
    </row>
    <row r="316" spans="3:3" ht="15.75" customHeight="1">
      <c r="C316" s="209"/>
    </row>
    <row r="317" spans="3:3" ht="15.75" customHeight="1">
      <c r="C317" s="209"/>
    </row>
    <row r="318" spans="3:3" ht="15.75" customHeight="1">
      <c r="C318" s="209"/>
    </row>
    <row r="319" spans="3:3" ht="15.75" customHeight="1">
      <c r="C319" s="209"/>
    </row>
    <row r="320" spans="3:3" ht="15.75" customHeight="1">
      <c r="C320" s="209"/>
    </row>
    <row r="321" spans="3:3" ht="15.75" customHeight="1">
      <c r="C321" s="209"/>
    </row>
    <row r="322" spans="3:3" ht="15.75" customHeight="1">
      <c r="C322" s="209"/>
    </row>
    <row r="323" spans="3:3" ht="15.75" customHeight="1">
      <c r="C323" s="209"/>
    </row>
    <row r="324" spans="3:3" ht="15.75" customHeight="1">
      <c r="C324" s="209"/>
    </row>
    <row r="325" spans="3:3" ht="15.75" customHeight="1">
      <c r="C325" s="209"/>
    </row>
    <row r="326" spans="3:3" ht="15.75" customHeight="1">
      <c r="C326" s="209"/>
    </row>
    <row r="327" spans="3:3" ht="15.75" customHeight="1">
      <c r="C327" s="209"/>
    </row>
    <row r="328" spans="3:3" ht="15.75" customHeight="1">
      <c r="C328" s="209"/>
    </row>
    <row r="329" spans="3:3" ht="15.75" customHeight="1">
      <c r="C329" s="209"/>
    </row>
    <row r="330" spans="3:3" ht="15.75" customHeight="1">
      <c r="C330" s="209"/>
    </row>
    <row r="331" spans="3:3" ht="15.75" customHeight="1">
      <c r="C331" s="209"/>
    </row>
    <row r="332" spans="3:3" ht="15.75" customHeight="1">
      <c r="C332" s="209"/>
    </row>
    <row r="333" spans="3:3" ht="15.75" customHeight="1">
      <c r="C333" s="209"/>
    </row>
    <row r="334" spans="3:3" ht="15.75" customHeight="1">
      <c r="C334" s="209"/>
    </row>
    <row r="335" spans="3:3" ht="15.75" customHeight="1">
      <c r="C335" s="209"/>
    </row>
    <row r="336" spans="3:3" ht="15.75" customHeight="1">
      <c r="C336" s="209"/>
    </row>
    <row r="337" spans="3:3" ht="15.75" customHeight="1">
      <c r="C337" s="209"/>
    </row>
    <row r="338" spans="3:3" ht="15.75" customHeight="1">
      <c r="C338" s="209"/>
    </row>
    <row r="339" spans="3:3" ht="15.75" customHeight="1">
      <c r="C339" s="209"/>
    </row>
    <row r="340" spans="3:3" ht="15.75" customHeight="1">
      <c r="C340" s="209"/>
    </row>
    <row r="341" spans="3:3" ht="15.75" customHeight="1">
      <c r="C341" s="209"/>
    </row>
    <row r="342" spans="3:3" ht="15.75" customHeight="1">
      <c r="C342" s="209"/>
    </row>
    <row r="343" spans="3:3" ht="15.75" customHeight="1">
      <c r="C343" s="209"/>
    </row>
    <row r="344" spans="3:3" ht="15.75" customHeight="1">
      <c r="C344" s="209"/>
    </row>
    <row r="345" spans="3:3" ht="15.75" customHeight="1">
      <c r="C345" s="209"/>
    </row>
    <row r="346" spans="3:3" ht="15.75" customHeight="1">
      <c r="C346" s="209"/>
    </row>
    <row r="347" spans="3:3" ht="15.75" customHeight="1">
      <c r="C347" s="209"/>
    </row>
    <row r="348" spans="3:3" ht="15.75" customHeight="1">
      <c r="C348" s="209"/>
    </row>
    <row r="349" spans="3:3" ht="15.75" customHeight="1">
      <c r="C349" s="209"/>
    </row>
    <row r="350" spans="3:3" ht="15.75" customHeight="1">
      <c r="C350" s="209"/>
    </row>
    <row r="351" spans="3:3" ht="15.75" customHeight="1">
      <c r="C351" s="209"/>
    </row>
    <row r="352" spans="3:3" ht="15.75" customHeight="1">
      <c r="C352" s="209"/>
    </row>
    <row r="353" spans="3:3" ht="15.75" customHeight="1">
      <c r="C353" s="209"/>
    </row>
    <row r="354" spans="3:3" ht="15.75" customHeight="1">
      <c r="C354" s="209"/>
    </row>
    <row r="355" spans="3:3" ht="15.75" customHeight="1">
      <c r="C355" s="209"/>
    </row>
    <row r="356" spans="3:3" ht="15.75" customHeight="1">
      <c r="C356" s="209"/>
    </row>
    <row r="357" spans="3:3" ht="15.75" customHeight="1">
      <c r="C357" s="209"/>
    </row>
    <row r="358" spans="3:3" ht="15.75" customHeight="1">
      <c r="C358" s="209"/>
    </row>
    <row r="359" spans="3:3" ht="15.75" customHeight="1">
      <c r="C359" s="209"/>
    </row>
    <row r="360" spans="3:3" ht="15.75" customHeight="1">
      <c r="C360" s="209"/>
    </row>
    <row r="361" spans="3:3" ht="15.75" customHeight="1">
      <c r="C361" s="209"/>
    </row>
    <row r="362" spans="3:3" ht="15.75" customHeight="1">
      <c r="C362" s="209"/>
    </row>
    <row r="363" spans="3:3" ht="15.75" customHeight="1">
      <c r="C363" s="209"/>
    </row>
    <row r="364" spans="3:3" ht="15.75" customHeight="1">
      <c r="C364" s="209"/>
    </row>
    <row r="365" spans="3:3" ht="15.75" customHeight="1">
      <c r="C365" s="209"/>
    </row>
    <row r="366" spans="3:3" ht="15.75" customHeight="1">
      <c r="C366" s="209"/>
    </row>
    <row r="367" spans="3:3" ht="15.75" customHeight="1">
      <c r="C367" s="209"/>
    </row>
    <row r="368" spans="3:3" ht="15.75" customHeight="1">
      <c r="C368" s="209"/>
    </row>
    <row r="369" spans="3:3" ht="15.75" customHeight="1">
      <c r="C369" s="209"/>
    </row>
    <row r="370" spans="3:3" ht="15.75" customHeight="1">
      <c r="C370" s="209"/>
    </row>
    <row r="371" spans="3:3" ht="15.75" customHeight="1">
      <c r="C371" s="209"/>
    </row>
    <row r="372" spans="3:3" ht="15.75" customHeight="1">
      <c r="C372" s="209"/>
    </row>
    <row r="373" spans="3:3" ht="15.75" customHeight="1">
      <c r="C373" s="209"/>
    </row>
    <row r="374" spans="3:3" ht="15.75" customHeight="1">
      <c r="C374" s="209"/>
    </row>
    <row r="375" spans="3:3" ht="15.75" customHeight="1">
      <c r="C375" s="209"/>
    </row>
    <row r="376" spans="3:3" ht="15.75" customHeight="1">
      <c r="C376" s="209"/>
    </row>
    <row r="377" spans="3:3" ht="15.75" customHeight="1">
      <c r="C377" s="209"/>
    </row>
    <row r="378" spans="3:3" ht="15.75" customHeight="1">
      <c r="C378" s="209"/>
    </row>
    <row r="379" spans="3:3" ht="15.75" customHeight="1">
      <c r="C379" s="209"/>
    </row>
    <row r="380" spans="3:3" ht="15.75" customHeight="1">
      <c r="C380" s="209"/>
    </row>
    <row r="381" spans="3:3" ht="15.75" customHeight="1">
      <c r="C381" s="209"/>
    </row>
    <row r="382" spans="3:3" ht="15.75" customHeight="1">
      <c r="C382" s="209"/>
    </row>
    <row r="383" spans="3:3" ht="15.75" customHeight="1">
      <c r="C383" s="209"/>
    </row>
    <row r="384" spans="3:3" ht="15.75" customHeight="1">
      <c r="C384" s="209"/>
    </row>
    <row r="385" spans="3:3" ht="15.75" customHeight="1">
      <c r="C385" s="209"/>
    </row>
    <row r="386" spans="3:3" ht="15.75" customHeight="1">
      <c r="C386" s="209"/>
    </row>
    <row r="387" spans="3:3" ht="15.75" customHeight="1">
      <c r="C387" s="209"/>
    </row>
    <row r="388" spans="3:3" ht="15.75" customHeight="1">
      <c r="C388" s="209"/>
    </row>
    <row r="389" spans="3:3" ht="15.75" customHeight="1">
      <c r="C389" s="209"/>
    </row>
    <row r="390" spans="3:3" ht="15.75" customHeight="1">
      <c r="C390" s="209"/>
    </row>
    <row r="391" spans="3:3" ht="15.75" customHeight="1">
      <c r="C391" s="209"/>
    </row>
    <row r="392" spans="3:3" ht="15.75" customHeight="1">
      <c r="C392" s="209"/>
    </row>
    <row r="393" spans="3:3" ht="15.75" customHeight="1">
      <c r="C393" s="209"/>
    </row>
    <row r="394" spans="3:3" ht="15.75" customHeight="1">
      <c r="C394" s="209"/>
    </row>
    <row r="395" spans="3:3" ht="15.75" customHeight="1">
      <c r="C395" s="209"/>
    </row>
    <row r="396" spans="3:3" ht="15.75" customHeight="1">
      <c r="C396" s="209"/>
    </row>
    <row r="397" spans="3:3" ht="15.75" customHeight="1">
      <c r="C397" s="209"/>
    </row>
    <row r="398" spans="3:3" ht="15.75" customHeight="1">
      <c r="C398" s="209"/>
    </row>
    <row r="399" spans="3:3" ht="15.75" customHeight="1">
      <c r="C399" s="209"/>
    </row>
    <row r="400" spans="3:3" ht="15.75" customHeight="1">
      <c r="C400" s="209"/>
    </row>
    <row r="401" spans="3:3" ht="15.75" customHeight="1">
      <c r="C401" s="209"/>
    </row>
    <row r="402" spans="3:3" ht="15.75" customHeight="1">
      <c r="C402" s="209"/>
    </row>
    <row r="403" spans="3:3" ht="15.75" customHeight="1">
      <c r="C403" s="209"/>
    </row>
    <row r="404" spans="3:3" ht="15.75" customHeight="1">
      <c r="C404" s="209"/>
    </row>
    <row r="405" spans="3:3" ht="15.75" customHeight="1">
      <c r="C405" s="209"/>
    </row>
    <row r="406" spans="3:3" ht="15.75" customHeight="1">
      <c r="C406" s="209"/>
    </row>
    <row r="407" spans="3:3" ht="15.75" customHeight="1">
      <c r="C407" s="209"/>
    </row>
    <row r="408" spans="3:3" ht="15.75" customHeight="1">
      <c r="C408" s="209"/>
    </row>
    <row r="409" spans="3:3" ht="15.75" customHeight="1">
      <c r="C409" s="209"/>
    </row>
    <row r="410" spans="3:3" ht="15.75" customHeight="1">
      <c r="C410" s="209"/>
    </row>
    <row r="411" spans="3:3" ht="15.75" customHeight="1">
      <c r="C411" s="209"/>
    </row>
    <row r="412" spans="3:3" ht="15.75" customHeight="1">
      <c r="C412" s="209"/>
    </row>
    <row r="413" spans="3:3" ht="15.75" customHeight="1">
      <c r="C413" s="209"/>
    </row>
    <row r="414" spans="3:3" ht="15.75" customHeight="1">
      <c r="C414" s="209"/>
    </row>
    <row r="415" spans="3:3" ht="15.75" customHeight="1">
      <c r="C415" s="209"/>
    </row>
    <row r="416" spans="3:3" ht="15.75" customHeight="1">
      <c r="C416" s="209"/>
    </row>
    <row r="417" spans="3:3" ht="15.75" customHeight="1">
      <c r="C417" s="209"/>
    </row>
    <row r="418" spans="3:3" ht="15.75" customHeight="1">
      <c r="C418" s="209"/>
    </row>
    <row r="419" spans="3:3" ht="15.75" customHeight="1">
      <c r="C419" s="209"/>
    </row>
    <row r="420" spans="3:3" ht="15.75" customHeight="1">
      <c r="C420" s="209"/>
    </row>
    <row r="421" spans="3:3" ht="15.75" customHeight="1">
      <c r="C421" s="209"/>
    </row>
    <row r="422" spans="3:3" ht="15.75" customHeight="1">
      <c r="C422" s="209"/>
    </row>
    <row r="423" spans="3:3" ht="15.75" customHeight="1">
      <c r="C423" s="209"/>
    </row>
    <row r="424" spans="3:3" ht="15.75" customHeight="1">
      <c r="C424" s="209"/>
    </row>
    <row r="425" spans="3:3" ht="15.75" customHeight="1">
      <c r="C425" s="209"/>
    </row>
    <row r="426" spans="3:3" ht="15.75" customHeight="1">
      <c r="C426" s="209"/>
    </row>
    <row r="427" spans="3:3" ht="15.75" customHeight="1">
      <c r="C427" s="209"/>
    </row>
    <row r="428" spans="3:3" ht="15.75" customHeight="1">
      <c r="C428" s="209"/>
    </row>
    <row r="429" spans="3:3" ht="15.75" customHeight="1">
      <c r="C429" s="209"/>
    </row>
    <row r="430" spans="3:3" ht="15.75" customHeight="1">
      <c r="C430" s="209"/>
    </row>
    <row r="431" spans="3:3" ht="15.75" customHeight="1">
      <c r="C431" s="209"/>
    </row>
    <row r="432" spans="3:3" ht="15.75" customHeight="1">
      <c r="C432" s="209"/>
    </row>
    <row r="433" spans="3:3" ht="15.75" customHeight="1">
      <c r="C433" s="209"/>
    </row>
    <row r="434" spans="3:3" ht="15.75" customHeight="1">
      <c r="C434" s="209"/>
    </row>
    <row r="435" spans="3:3" ht="15.75" customHeight="1">
      <c r="C435" s="209"/>
    </row>
    <row r="436" spans="3:3" ht="15.75" customHeight="1">
      <c r="C436" s="209"/>
    </row>
    <row r="437" spans="3:3" ht="15.75" customHeight="1">
      <c r="C437" s="209"/>
    </row>
    <row r="438" spans="3:3" ht="15.75" customHeight="1">
      <c r="C438" s="209"/>
    </row>
    <row r="439" spans="3:3" ht="15.75" customHeight="1">
      <c r="C439" s="209"/>
    </row>
    <row r="440" spans="3:3" ht="15.75" customHeight="1">
      <c r="C440" s="209"/>
    </row>
    <row r="441" spans="3:3" ht="15.75" customHeight="1">
      <c r="C441" s="209"/>
    </row>
    <row r="442" spans="3:3" ht="15.75" customHeight="1">
      <c r="C442" s="209"/>
    </row>
    <row r="443" spans="3:3" ht="15.75" customHeight="1">
      <c r="C443" s="209"/>
    </row>
    <row r="444" spans="3:3" ht="15.75" customHeight="1">
      <c r="C444" s="209"/>
    </row>
    <row r="445" spans="3:3" ht="15.75" customHeight="1">
      <c r="C445" s="209"/>
    </row>
    <row r="446" spans="3:3" ht="15.75" customHeight="1">
      <c r="C446" s="209"/>
    </row>
    <row r="447" spans="3:3" ht="15.75" customHeight="1">
      <c r="C447" s="209"/>
    </row>
    <row r="448" spans="3:3" ht="15.75" customHeight="1">
      <c r="C448" s="209"/>
    </row>
    <row r="449" spans="3:3" ht="15.75" customHeight="1">
      <c r="C449" s="209"/>
    </row>
    <row r="450" spans="3:3" ht="15.75" customHeight="1">
      <c r="C450" s="209"/>
    </row>
    <row r="451" spans="3:3" ht="15.75" customHeight="1">
      <c r="C451" s="209"/>
    </row>
    <row r="452" spans="3:3" ht="15.75" customHeight="1">
      <c r="C452" s="209"/>
    </row>
    <row r="453" spans="3:3" ht="15.75" customHeight="1">
      <c r="C453" s="209"/>
    </row>
    <row r="454" spans="3:3" ht="15.75" customHeight="1">
      <c r="C454" s="209"/>
    </row>
    <row r="455" spans="3:3" ht="15.75" customHeight="1">
      <c r="C455" s="209"/>
    </row>
    <row r="456" spans="3:3" ht="15.75" customHeight="1">
      <c r="C456" s="209"/>
    </row>
    <row r="457" spans="3:3" ht="15.75" customHeight="1">
      <c r="C457" s="209"/>
    </row>
    <row r="458" spans="3:3" ht="15.75" customHeight="1">
      <c r="C458" s="209"/>
    </row>
    <row r="459" spans="3:3" ht="15.75" customHeight="1">
      <c r="C459" s="209"/>
    </row>
    <row r="460" spans="3:3" ht="15.75" customHeight="1">
      <c r="C460" s="209"/>
    </row>
    <row r="461" spans="3:3" ht="15.75" customHeight="1">
      <c r="C461" s="209"/>
    </row>
    <row r="462" spans="3:3" ht="15.75" customHeight="1">
      <c r="C462" s="209"/>
    </row>
    <row r="463" spans="3:3" ht="15.75" customHeight="1">
      <c r="C463" s="209"/>
    </row>
    <row r="464" spans="3:3" ht="15.75" customHeight="1">
      <c r="C464" s="209"/>
    </row>
    <row r="465" spans="3:3" ht="15.75" customHeight="1">
      <c r="C465" s="209"/>
    </row>
    <row r="466" spans="3:3" ht="15.75" customHeight="1">
      <c r="C466" s="209"/>
    </row>
    <row r="467" spans="3:3" ht="15.75" customHeight="1">
      <c r="C467" s="209"/>
    </row>
    <row r="468" spans="3:3" ht="15.75" customHeight="1">
      <c r="C468" s="209"/>
    </row>
    <row r="469" spans="3:3" ht="15.75" customHeight="1">
      <c r="C469" s="209"/>
    </row>
    <row r="470" spans="3:3" ht="15.75" customHeight="1">
      <c r="C470" s="209"/>
    </row>
    <row r="471" spans="3:3" ht="15.75" customHeight="1">
      <c r="C471" s="209"/>
    </row>
    <row r="472" spans="3:3" ht="15.75" customHeight="1">
      <c r="C472" s="209"/>
    </row>
    <row r="473" spans="3:3" ht="15.75" customHeight="1">
      <c r="C473" s="209"/>
    </row>
    <row r="474" spans="3:3" ht="15.75" customHeight="1">
      <c r="C474" s="209"/>
    </row>
    <row r="475" spans="3:3" ht="15.75" customHeight="1">
      <c r="C475" s="209"/>
    </row>
    <row r="476" spans="3:3" ht="15.75" customHeight="1">
      <c r="C476" s="209"/>
    </row>
    <row r="477" spans="3:3" ht="15.75" customHeight="1">
      <c r="C477" s="209"/>
    </row>
    <row r="478" spans="3:3" ht="15.75" customHeight="1">
      <c r="C478" s="209"/>
    </row>
    <row r="479" spans="3:3" ht="15.75" customHeight="1">
      <c r="C479" s="209"/>
    </row>
    <row r="480" spans="3:3" ht="15.75" customHeight="1">
      <c r="C480" s="209"/>
    </row>
    <row r="481" spans="3:3" ht="15.75" customHeight="1">
      <c r="C481" s="209"/>
    </row>
    <row r="482" spans="3:3" ht="15.75" customHeight="1">
      <c r="C482" s="209"/>
    </row>
    <row r="483" spans="3:3" ht="15.75" customHeight="1">
      <c r="C483" s="209"/>
    </row>
    <row r="484" spans="3:3" ht="15.75" customHeight="1">
      <c r="C484" s="209"/>
    </row>
    <row r="485" spans="3:3" ht="15.75" customHeight="1">
      <c r="C485" s="209"/>
    </row>
    <row r="486" spans="3:3" ht="15.75" customHeight="1">
      <c r="C486" s="209"/>
    </row>
    <row r="487" spans="3:3" ht="15.75" customHeight="1">
      <c r="C487" s="209"/>
    </row>
    <row r="488" spans="3:3" ht="15.75" customHeight="1">
      <c r="C488" s="209"/>
    </row>
    <row r="489" spans="3:3" ht="15.75" customHeight="1">
      <c r="C489" s="209"/>
    </row>
    <row r="490" spans="3:3" ht="15.75" customHeight="1">
      <c r="C490" s="209"/>
    </row>
    <row r="491" spans="3:3" ht="15.75" customHeight="1">
      <c r="C491" s="209"/>
    </row>
    <row r="492" spans="3:3" ht="15.75" customHeight="1">
      <c r="C492" s="209"/>
    </row>
    <row r="493" spans="3:3" ht="15.75" customHeight="1">
      <c r="C493" s="209"/>
    </row>
    <row r="494" spans="3:3" ht="15.75" customHeight="1">
      <c r="C494" s="209"/>
    </row>
    <row r="495" spans="3:3" ht="15.75" customHeight="1">
      <c r="C495" s="209"/>
    </row>
    <row r="496" spans="3:3" ht="15.75" customHeight="1">
      <c r="C496" s="209"/>
    </row>
    <row r="497" spans="3:3" ht="15.75" customHeight="1">
      <c r="C497" s="209"/>
    </row>
    <row r="498" spans="3:3" ht="15.75" customHeight="1">
      <c r="C498" s="209"/>
    </row>
    <row r="499" spans="3:3" ht="15.75" customHeight="1">
      <c r="C499" s="209"/>
    </row>
    <row r="500" spans="3:3" ht="15.75" customHeight="1">
      <c r="C500" s="209"/>
    </row>
    <row r="501" spans="3:3" ht="15.75" customHeight="1">
      <c r="C501" s="209"/>
    </row>
    <row r="502" spans="3:3" ht="15.75" customHeight="1">
      <c r="C502" s="209"/>
    </row>
    <row r="503" spans="3:3" ht="15.75" customHeight="1">
      <c r="C503" s="209"/>
    </row>
    <row r="504" spans="3:3" ht="15.75" customHeight="1">
      <c r="C504" s="209"/>
    </row>
    <row r="505" spans="3:3" ht="15.75" customHeight="1">
      <c r="C505" s="209"/>
    </row>
    <row r="506" spans="3:3" ht="15.75" customHeight="1">
      <c r="C506" s="209"/>
    </row>
    <row r="507" spans="3:3" ht="15.75" customHeight="1">
      <c r="C507" s="209"/>
    </row>
    <row r="508" spans="3:3" ht="15.75" customHeight="1">
      <c r="C508" s="209"/>
    </row>
    <row r="509" spans="3:3" ht="15.75" customHeight="1">
      <c r="C509" s="209"/>
    </row>
    <row r="510" spans="3:3" ht="15.75" customHeight="1">
      <c r="C510" s="209"/>
    </row>
    <row r="511" spans="3:3" ht="15.75" customHeight="1">
      <c r="C511" s="209"/>
    </row>
    <row r="512" spans="3:3" ht="15.75" customHeight="1">
      <c r="C512" s="209"/>
    </row>
    <row r="513" spans="3:3" ht="15.75" customHeight="1">
      <c r="C513" s="209"/>
    </row>
    <row r="514" spans="3:3" ht="15.75" customHeight="1">
      <c r="C514" s="209"/>
    </row>
    <row r="515" spans="3:3" ht="15.75" customHeight="1">
      <c r="C515" s="209"/>
    </row>
    <row r="516" spans="3:3" ht="15.75" customHeight="1">
      <c r="C516" s="209"/>
    </row>
    <row r="517" spans="3:3" ht="15.75" customHeight="1">
      <c r="C517" s="209"/>
    </row>
    <row r="518" spans="3:3" ht="15.75" customHeight="1">
      <c r="C518" s="209"/>
    </row>
    <row r="519" spans="3:3" ht="15.75" customHeight="1">
      <c r="C519" s="209"/>
    </row>
    <row r="520" spans="3:3" ht="15.75" customHeight="1">
      <c r="C520" s="209"/>
    </row>
    <row r="521" spans="3:3" ht="15.75" customHeight="1">
      <c r="C521" s="209"/>
    </row>
    <row r="522" spans="3:3" ht="15.75" customHeight="1">
      <c r="C522" s="209"/>
    </row>
    <row r="523" spans="3:3" ht="15.75" customHeight="1">
      <c r="C523" s="209"/>
    </row>
    <row r="524" spans="3:3" ht="15.75" customHeight="1">
      <c r="C524" s="209"/>
    </row>
    <row r="525" spans="3:3" ht="15.75" customHeight="1">
      <c r="C525" s="209"/>
    </row>
    <row r="526" spans="3:3" ht="15.75" customHeight="1">
      <c r="C526" s="209"/>
    </row>
    <row r="527" spans="3:3" ht="15.75" customHeight="1">
      <c r="C527" s="209"/>
    </row>
    <row r="528" spans="3:3" ht="15.75" customHeight="1">
      <c r="C528" s="209"/>
    </row>
    <row r="529" spans="3:3" ht="15.75" customHeight="1">
      <c r="C529" s="209"/>
    </row>
    <row r="530" spans="3:3" ht="15.75" customHeight="1">
      <c r="C530" s="209"/>
    </row>
    <row r="531" spans="3:3" ht="15.75" customHeight="1">
      <c r="C531" s="209"/>
    </row>
    <row r="532" spans="3:3" ht="15.75" customHeight="1">
      <c r="C532" s="209"/>
    </row>
    <row r="533" spans="3:3" ht="15.75" customHeight="1">
      <c r="C533" s="209"/>
    </row>
    <row r="534" spans="3:3" ht="15.75" customHeight="1">
      <c r="C534" s="209"/>
    </row>
    <row r="535" spans="3:3" ht="15.75" customHeight="1">
      <c r="C535" s="209"/>
    </row>
    <row r="536" spans="3:3" ht="15.75" customHeight="1">
      <c r="C536" s="209"/>
    </row>
    <row r="537" spans="3:3" ht="15.75" customHeight="1">
      <c r="C537" s="209"/>
    </row>
    <row r="538" spans="3:3" ht="15.75" customHeight="1">
      <c r="C538" s="209"/>
    </row>
    <row r="539" spans="3:3" ht="15.75" customHeight="1">
      <c r="C539" s="209"/>
    </row>
    <row r="540" spans="3:3" ht="15.75" customHeight="1">
      <c r="C540" s="209"/>
    </row>
    <row r="541" spans="3:3" ht="15.75" customHeight="1">
      <c r="C541" s="209"/>
    </row>
    <row r="542" spans="3:3" ht="15.75" customHeight="1">
      <c r="C542" s="209"/>
    </row>
    <row r="543" spans="3:3" ht="15.75" customHeight="1">
      <c r="C543" s="209"/>
    </row>
    <row r="544" spans="3:3" ht="15.75" customHeight="1">
      <c r="C544" s="209"/>
    </row>
    <row r="545" spans="3:3" ht="15.75" customHeight="1">
      <c r="C545" s="209"/>
    </row>
    <row r="546" spans="3:3" ht="15.75" customHeight="1">
      <c r="C546" s="209"/>
    </row>
    <row r="547" spans="3:3" ht="15.75" customHeight="1">
      <c r="C547" s="209"/>
    </row>
    <row r="548" spans="3:3" ht="15.75" customHeight="1">
      <c r="C548" s="209"/>
    </row>
    <row r="549" spans="3:3" ht="15.75" customHeight="1">
      <c r="C549" s="209"/>
    </row>
    <row r="550" spans="3:3" ht="15.75" customHeight="1">
      <c r="C550" s="209"/>
    </row>
    <row r="551" spans="3:3" ht="15.75" customHeight="1">
      <c r="C551" s="209"/>
    </row>
    <row r="552" spans="3:3" ht="15.75" customHeight="1">
      <c r="C552" s="209"/>
    </row>
    <row r="553" spans="3:3" ht="15.75" customHeight="1">
      <c r="C553" s="209"/>
    </row>
    <row r="554" spans="3:3" ht="15.75" customHeight="1">
      <c r="C554" s="209"/>
    </row>
    <row r="555" spans="3:3" ht="15.75" customHeight="1">
      <c r="C555" s="209"/>
    </row>
    <row r="556" spans="3:3" ht="15.75" customHeight="1">
      <c r="C556" s="209"/>
    </row>
    <row r="557" spans="3:3" ht="15.75" customHeight="1">
      <c r="C557" s="209"/>
    </row>
    <row r="558" spans="3:3" ht="15.75" customHeight="1">
      <c r="C558" s="209"/>
    </row>
    <row r="559" spans="3:3" ht="15.75" customHeight="1">
      <c r="C559" s="209"/>
    </row>
    <row r="560" spans="3:3" ht="15.75" customHeight="1">
      <c r="C560" s="209"/>
    </row>
    <row r="561" spans="3:3" ht="15.75" customHeight="1">
      <c r="C561" s="209"/>
    </row>
    <row r="562" spans="3:3" ht="15.75" customHeight="1">
      <c r="C562" s="209"/>
    </row>
    <row r="563" spans="3:3" ht="15.75" customHeight="1">
      <c r="C563" s="209"/>
    </row>
    <row r="564" spans="3:3" ht="15.75" customHeight="1">
      <c r="C564" s="209"/>
    </row>
    <row r="565" spans="3:3" ht="15.75" customHeight="1">
      <c r="C565" s="209"/>
    </row>
    <row r="566" spans="3:3" ht="15.75" customHeight="1">
      <c r="C566" s="209"/>
    </row>
    <row r="567" spans="3:3" ht="15.75" customHeight="1">
      <c r="C567" s="209"/>
    </row>
    <row r="568" spans="3:3" ht="15.75" customHeight="1">
      <c r="C568" s="209"/>
    </row>
    <row r="569" spans="3:3" ht="15.75" customHeight="1">
      <c r="C569" s="209"/>
    </row>
    <row r="570" spans="3:3" ht="15.75" customHeight="1">
      <c r="C570" s="209"/>
    </row>
    <row r="571" spans="3:3" ht="15.75" customHeight="1">
      <c r="C571" s="209"/>
    </row>
    <row r="572" spans="3:3" ht="15.75" customHeight="1">
      <c r="C572" s="209"/>
    </row>
    <row r="573" spans="3:3" ht="15.75" customHeight="1">
      <c r="C573" s="209"/>
    </row>
    <row r="574" spans="3:3" ht="15.75" customHeight="1">
      <c r="C574" s="209"/>
    </row>
    <row r="575" spans="3:3" ht="15.75" customHeight="1">
      <c r="C575" s="209"/>
    </row>
    <row r="576" spans="3:3" ht="15.75" customHeight="1">
      <c r="C576" s="209"/>
    </row>
    <row r="577" spans="3:3" ht="15.75" customHeight="1">
      <c r="C577" s="209"/>
    </row>
    <row r="578" spans="3:3" ht="15.75" customHeight="1">
      <c r="C578" s="209"/>
    </row>
    <row r="579" spans="3:3" ht="15.75" customHeight="1">
      <c r="C579" s="209"/>
    </row>
    <row r="580" spans="3:3" ht="15.75" customHeight="1">
      <c r="C580" s="209"/>
    </row>
    <row r="581" spans="3:3" ht="15.75" customHeight="1">
      <c r="C581" s="209"/>
    </row>
    <row r="582" spans="3:3" ht="15.75" customHeight="1">
      <c r="C582" s="209"/>
    </row>
    <row r="583" spans="3:3" ht="15.75" customHeight="1">
      <c r="C583" s="209"/>
    </row>
    <row r="584" spans="3:3" ht="15.75" customHeight="1">
      <c r="C584" s="209"/>
    </row>
    <row r="585" spans="3:3" ht="15.75" customHeight="1">
      <c r="C585" s="209"/>
    </row>
    <row r="586" spans="3:3" ht="15.75" customHeight="1">
      <c r="C586" s="209"/>
    </row>
    <row r="587" spans="3:3" ht="15.75" customHeight="1">
      <c r="C587" s="209"/>
    </row>
    <row r="588" spans="3:3" ht="15.75" customHeight="1">
      <c r="C588" s="209"/>
    </row>
    <row r="589" spans="3:3" ht="15.75" customHeight="1">
      <c r="C589" s="209"/>
    </row>
    <row r="590" spans="3:3" ht="15.75" customHeight="1">
      <c r="C590" s="209"/>
    </row>
    <row r="591" spans="3:3" ht="15.75" customHeight="1">
      <c r="C591" s="209"/>
    </row>
    <row r="592" spans="3:3" ht="15.75" customHeight="1">
      <c r="C592" s="209"/>
    </row>
    <row r="593" spans="3:3" ht="15.75" customHeight="1">
      <c r="C593" s="209"/>
    </row>
    <row r="594" spans="3:3" ht="15.75" customHeight="1">
      <c r="C594" s="209"/>
    </row>
    <row r="595" spans="3:3" ht="15.75" customHeight="1">
      <c r="C595" s="209"/>
    </row>
    <row r="596" spans="3:3" ht="15.75" customHeight="1">
      <c r="C596" s="209"/>
    </row>
    <row r="597" spans="3:3" ht="15.75" customHeight="1">
      <c r="C597" s="209"/>
    </row>
    <row r="598" spans="3:3" ht="15.75" customHeight="1">
      <c r="C598" s="209"/>
    </row>
    <row r="599" spans="3:3" ht="15.75" customHeight="1">
      <c r="C599" s="209"/>
    </row>
    <row r="600" spans="3:3" ht="15.75" customHeight="1">
      <c r="C600" s="209"/>
    </row>
    <row r="601" spans="3:3" ht="15.75" customHeight="1">
      <c r="C601" s="209"/>
    </row>
    <row r="602" spans="3:3" ht="15.75" customHeight="1">
      <c r="C602" s="209"/>
    </row>
    <row r="603" spans="3:3" ht="15.75" customHeight="1">
      <c r="C603" s="209"/>
    </row>
    <row r="604" spans="3:3" ht="15.75" customHeight="1">
      <c r="C604" s="209"/>
    </row>
    <row r="605" spans="3:3" ht="15.75" customHeight="1">
      <c r="C605" s="209"/>
    </row>
    <row r="606" spans="3:3" ht="15.75" customHeight="1">
      <c r="C606" s="209"/>
    </row>
    <row r="607" spans="3:3" ht="15.75" customHeight="1">
      <c r="C607" s="209"/>
    </row>
    <row r="608" spans="3:3" ht="15.75" customHeight="1">
      <c r="C608" s="209"/>
    </row>
    <row r="609" spans="3:3" ht="15.75" customHeight="1">
      <c r="C609" s="209"/>
    </row>
    <row r="610" spans="3:3" ht="15.75" customHeight="1">
      <c r="C610" s="209"/>
    </row>
    <row r="611" spans="3:3" ht="15.75" customHeight="1">
      <c r="C611" s="209"/>
    </row>
    <row r="612" spans="3:3" ht="15.75" customHeight="1">
      <c r="C612" s="209"/>
    </row>
    <row r="613" spans="3:3" ht="15.75" customHeight="1">
      <c r="C613" s="209"/>
    </row>
    <row r="614" spans="3:3" ht="15.75" customHeight="1">
      <c r="C614" s="209"/>
    </row>
    <row r="615" spans="3:3" ht="15.75" customHeight="1">
      <c r="C615" s="209"/>
    </row>
    <row r="616" spans="3:3" ht="15.75" customHeight="1">
      <c r="C616" s="209"/>
    </row>
    <row r="617" spans="3:3" ht="15.75" customHeight="1">
      <c r="C617" s="209"/>
    </row>
    <row r="618" spans="3:3" ht="15.75" customHeight="1">
      <c r="C618" s="209"/>
    </row>
    <row r="619" spans="3:3" ht="15.75" customHeight="1">
      <c r="C619" s="209"/>
    </row>
    <row r="620" spans="3:3" ht="15.75" customHeight="1">
      <c r="C620" s="209"/>
    </row>
    <row r="621" spans="3:3" ht="15.75" customHeight="1">
      <c r="C621" s="209"/>
    </row>
    <row r="622" spans="3:3" ht="15.75" customHeight="1">
      <c r="C622" s="209"/>
    </row>
    <row r="623" spans="3:3" ht="15.75" customHeight="1">
      <c r="C623" s="209"/>
    </row>
    <row r="624" spans="3:3" ht="15.75" customHeight="1">
      <c r="C624" s="209"/>
    </row>
    <row r="625" spans="3:3" ht="15.75" customHeight="1">
      <c r="C625" s="209"/>
    </row>
    <row r="626" spans="3:3" ht="15.75" customHeight="1">
      <c r="C626" s="209"/>
    </row>
    <row r="627" spans="3:3" ht="15.75" customHeight="1">
      <c r="C627" s="209"/>
    </row>
    <row r="628" spans="3:3" ht="15.75" customHeight="1">
      <c r="C628" s="209"/>
    </row>
    <row r="629" spans="3:3" ht="15.75" customHeight="1">
      <c r="C629" s="209"/>
    </row>
    <row r="630" spans="3:3" ht="15.75" customHeight="1">
      <c r="C630" s="209"/>
    </row>
    <row r="631" spans="3:3" ht="15.75" customHeight="1">
      <c r="C631" s="209"/>
    </row>
    <row r="632" spans="3:3" ht="15.75" customHeight="1">
      <c r="C632" s="209"/>
    </row>
    <row r="633" spans="3:3" ht="15.75" customHeight="1">
      <c r="C633" s="209"/>
    </row>
    <row r="634" spans="3:3" ht="15.75" customHeight="1">
      <c r="C634" s="209"/>
    </row>
    <row r="635" spans="3:3" ht="15.75" customHeight="1">
      <c r="C635" s="209"/>
    </row>
    <row r="636" spans="3:3" ht="15.75" customHeight="1">
      <c r="C636" s="209"/>
    </row>
    <row r="637" spans="3:3" ht="15.75" customHeight="1">
      <c r="C637" s="209"/>
    </row>
    <row r="638" spans="3:3" ht="15.75" customHeight="1">
      <c r="C638" s="209"/>
    </row>
    <row r="639" spans="3:3" ht="15.75" customHeight="1">
      <c r="C639" s="209"/>
    </row>
    <row r="640" spans="3:3" ht="15.75" customHeight="1">
      <c r="C640" s="209"/>
    </row>
    <row r="641" spans="3:3" ht="15.75" customHeight="1">
      <c r="C641" s="209"/>
    </row>
    <row r="642" spans="3:3" ht="15.75" customHeight="1">
      <c r="C642" s="209"/>
    </row>
    <row r="643" spans="3:3" ht="15.75" customHeight="1">
      <c r="C643" s="209"/>
    </row>
    <row r="644" spans="3:3" ht="15.75" customHeight="1">
      <c r="C644" s="209"/>
    </row>
    <row r="645" spans="3:3" ht="15.75" customHeight="1">
      <c r="C645" s="209"/>
    </row>
    <row r="646" spans="3:3" ht="15.75" customHeight="1">
      <c r="C646" s="209"/>
    </row>
    <row r="647" spans="3:3" ht="15.75" customHeight="1">
      <c r="C647" s="209"/>
    </row>
    <row r="648" spans="3:3" ht="15.75" customHeight="1">
      <c r="C648" s="209"/>
    </row>
    <row r="649" spans="3:3" ht="15.75" customHeight="1">
      <c r="C649" s="209"/>
    </row>
    <row r="650" spans="3:3" ht="15.75" customHeight="1">
      <c r="C650" s="209"/>
    </row>
    <row r="651" spans="3:3" ht="15.75" customHeight="1">
      <c r="C651" s="209"/>
    </row>
    <row r="652" spans="3:3" ht="15.75" customHeight="1">
      <c r="C652" s="209"/>
    </row>
    <row r="653" spans="3:3" ht="15.75" customHeight="1">
      <c r="C653" s="209"/>
    </row>
    <row r="654" spans="3:3" ht="15.75" customHeight="1">
      <c r="C654" s="209"/>
    </row>
    <row r="655" spans="3:3" ht="15.75" customHeight="1">
      <c r="C655" s="209"/>
    </row>
    <row r="656" spans="3:3" ht="15.75" customHeight="1">
      <c r="C656" s="209"/>
    </row>
    <row r="657" spans="3:3" ht="15.75" customHeight="1">
      <c r="C657" s="209"/>
    </row>
    <row r="658" spans="3:3" ht="15.75" customHeight="1">
      <c r="C658" s="209"/>
    </row>
    <row r="659" spans="3:3" ht="15.75" customHeight="1">
      <c r="C659" s="209"/>
    </row>
    <row r="660" spans="3:3" ht="15.75" customHeight="1">
      <c r="C660" s="209"/>
    </row>
    <row r="661" spans="3:3" ht="15.75" customHeight="1">
      <c r="C661" s="209"/>
    </row>
    <row r="662" spans="3:3" ht="15.75" customHeight="1">
      <c r="C662" s="209"/>
    </row>
    <row r="663" spans="3:3" ht="15.75" customHeight="1">
      <c r="C663" s="209"/>
    </row>
    <row r="664" spans="3:3" ht="15.75" customHeight="1">
      <c r="C664" s="209"/>
    </row>
    <row r="665" spans="3:3" ht="15.75" customHeight="1">
      <c r="C665" s="209"/>
    </row>
    <row r="666" spans="3:3" ht="15.75" customHeight="1">
      <c r="C666" s="209"/>
    </row>
    <row r="667" spans="3:3" ht="15.75" customHeight="1">
      <c r="C667" s="209"/>
    </row>
    <row r="668" spans="3:3" ht="15.75" customHeight="1">
      <c r="C668" s="209"/>
    </row>
    <row r="669" spans="3:3" ht="15.75" customHeight="1">
      <c r="C669" s="209"/>
    </row>
    <row r="670" spans="3:3" ht="15.75" customHeight="1">
      <c r="C670" s="209"/>
    </row>
    <row r="671" spans="3:3" ht="15.75" customHeight="1">
      <c r="C671" s="209"/>
    </row>
    <row r="672" spans="3:3" ht="15.75" customHeight="1">
      <c r="C672" s="209"/>
    </row>
    <row r="673" spans="3:3" ht="15.75" customHeight="1">
      <c r="C673" s="209"/>
    </row>
    <row r="674" spans="3:3" ht="15.75" customHeight="1">
      <c r="C674" s="209"/>
    </row>
    <row r="675" spans="3:3" ht="15.75" customHeight="1">
      <c r="C675" s="209"/>
    </row>
    <row r="676" spans="3:3" ht="15.75" customHeight="1">
      <c r="C676" s="209"/>
    </row>
    <row r="677" spans="3:3" ht="15.75" customHeight="1">
      <c r="C677" s="209"/>
    </row>
    <row r="678" spans="3:3" ht="15.75" customHeight="1">
      <c r="C678" s="209"/>
    </row>
    <row r="679" spans="3:3" ht="15.75" customHeight="1">
      <c r="C679" s="209"/>
    </row>
    <row r="680" spans="3:3" ht="15.75" customHeight="1">
      <c r="C680" s="209"/>
    </row>
    <row r="681" spans="3:3" ht="15.75" customHeight="1">
      <c r="C681" s="209"/>
    </row>
    <row r="682" spans="3:3" ht="15.75" customHeight="1">
      <c r="C682" s="209"/>
    </row>
    <row r="683" spans="3:3" ht="15.75" customHeight="1">
      <c r="C683" s="209"/>
    </row>
    <row r="684" spans="3:3" ht="15.75" customHeight="1">
      <c r="C684" s="209"/>
    </row>
    <row r="685" spans="3:3" ht="15.75" customHeight="1">
      <c r="C685" s="209"/>
    </row>
    <row r="686" spans="3:3" ht="15.75" customHeight="1">
      <c r="C686" s="209"/>
    </row>
    <row r="687" spans="3:3" ht="15.75" customHeight="1">
      <c r="C687" s="209"/>
    </row>
    <row r="688" spans="3:3" ht="15.75" customHeight="1">
      <c r="C688" s="209"/>
    </row>
    <row r="689" spans="3:3" ht="15.75" customHeight="1">
      <c r="C689" s="209"/>
    </row>
    <row r="690" spans="3:3" ht="15.75" customHeight="1">
      <c r="C690" s="209"/>
    </row>
    <row r="691" spans="3:3" ht="15.75" customHeight="1">
      <c r="C691" s="209"/>
    </row>
    <row r="692" spans="3:3" ht="15.75" customHeight="1">
      <c r="C692" s="209"/>
    </row>
    <row r="693" spans="3:3" ht="15.75" customHeight="1">
      <c r="C693" s="209"/>
    </row>
    <row r="694" spans="3:3" ht="15.75" customHeight="1">
      <c r="C694" s="209"/>
    </row>
    <row r="695" spans="3:3" ht="15.75" customHeight="1">
      <c r="C695" s="209"/>
    </row>
    <row r="696" spans="3:3" ht="15.75" customHeight="1">
      <c r="C696" s="209"/>
    </row>
    <row r="697" spans="3:3" ht="15.75" customHeight="1">
      <c r="C697" s="209"/>
    </row>
    <row r="698" spans="3:3" ht="15.75" customHeight="1">
      <c r="C698" s="209"/>
    </row>
    <row r="699" spans="3:3" ht="15.75" customHeight="1">
      <c r="C699" s="209"/>
    </row>
    <row r="700" spans="3:3" ht="15.75" customHeight="1">
      <c r="C700" s="209"/>
    </row>
    <row r="701" spans="3:3" ht="15.75" customHeight="1">
      <c r="C701" s="209"/>
    </row>
    <row r="702" spans="3:3" ht="15.75" customHeight="1">
      <c r="C702" s="209"/>
    </row>
    <row r="703" spans="3:3" ht="15.75" customHeight="1">
      <c r="C703" s="209"/>
    </row>
    <row r="704" spans="3:3" ht="15.75" customHeight="1">
      <c r="C704" s="209"/>
    </row>
    <row r="705" spans="3:3" ht="15.75" customHeight="1">
      <c r="C705" s="209"/>
    </row>
    <row r="706" spans="3:3" ht="15.75" customHeight="1">
      <c r="C706" s="209"/>
    </row>
    <row r="707" spans="3:3" ht="15.75" customHeight="1">
      <c r="C707" s="209"/>
    </row>
    <row r="708" spans="3:3" ht="15.75" customHeight="1">
      <c r="C708" s="209"/>
    </row>
    <row r="709" spans="3:3" ht="15.75" customHeight="1">
      <c r="C709" s="209"/>
    </row>
    <row r="710" spans="3:3" ht="15.75" customHeight="1">
      <c r="C710" s="209"/>
    </row>
    <row r="711" spans="3:3" ht="15.75" customHeight="1">
      <c r="C711" s="209"/>
    </row>
    <row r="712" spans="3:3" ht="15.75" customHeight="1">
      <c r="C712" s="209"/>
    </row>
    <row r="713" spans="3:3" ht="15.75" customHeight="1">
      <c r="C713" s="209"/>
    </row>
    <row r="714" spans="3:3" ht="15.75" customHeight="1">
      <c r="C714" s="209"/>
    </row>
    <row r="715" spans="3:3" ht="15.75" customHeight="1">
      <c r="C715" s="209"/>
    </row>
    <row r="716" spans="3:3" ht="15.75" customHeight="1">
      <c r="C716" s="209"/>
    </row>
    <row r="717" spans="3:3" ht="15.75" customHeight="1">
      <c r="C717" s="209"/>
    </row>
    <row r="718" spans="3:3" ht="15.75" customHeight="1">
      <c r="C718" s="209"/>
    </row>
    <row r="719" spans="3:3" ht="15.75" customHeight="1">
      <c r="C719" s="209"/>
    </row>
    <row r="720" spans="3:3" ht="15.75" customHeight="1">
      <c r="C720" s="209"/>
    </row>
    <row r="721" spans="3:3" ht="15.75" customHeight="1">
      <c r="C721" s="209"/>
    </row>
    <row r="722" spans="3:3" ht="15.75" customHeight="1">
      <c r="C722" s="209"/>
    </row>
    <row r="723" spans="3:3" ht="15.75" customHeight="1">
      <c r="C723" s="209"/>
    </row>
    <row r="724" spans="3:3" ht="15.75" customHeight="1">
      <c r="C724" s="209"/>
    </row>
    <row r="725" spans="3:3" ht="15.75" customHeight="1">
      <c r="C725" s="209"/>
    </row>
    <row r="726" spans="3:3" ht="15.75" customHeight="1">
      <c r="C726" s="209"/>
    </row>
    <row r="727" spans="3:3" ht="15.75" customHeight="1">
      <c r="C727" s="209"/>
    </row>
    <row r="728" spans="3:3" ht="15.75" customHeight="1">
      <c r="C728" s="209"/>
    </row>
    <row r="729" spans="3:3" ht="15.75" customHeight="1">
      <c r="C729" s="209"/>
    </row>
    <row r="730" spans="3:3" ht="15.75" customHeight="1">
      <c r="C730" s="209"/>
    </row>
    <row r="731" spans="3:3" ht="15.75" customHeight="1">
      <c r="C731" s="209"/>
    </row>
    <row r="732" spans="3:3" ht="15.75" customHeight="1">
      <c r="C732" s="209"/>
    </row>
    <row r="733" spans="3:3" ht="15.75" customHeight="1">
      <c r="C733" s="209"/>
    </row>
    <row r="734" spans="3:3" ht="15.75" customHeight="1">
      <c r="C734" s="209"/>
    </row>
    <row r="735" spans="3:3" ht="15.75" customHeight="1">
      <c r="C735" s="209"/>
    </row>
    <row r="736" spans="3:3" ht="15.75" customHeight="1">
      <c r="C736" s="209"/>
    </row>
    <row r="737" spans="3:3" ht="15.75" customHeight="1">
      <c r="C737" s="209"/>
    </row>
    <row r="738" spans="3:3" ht="15.75" customHeight="1">
      <c r="C738" s="209"/>
    </row>
    <row r="739" spans="3:3" ht="15.75" customHeight="1">
      <c r="C739" s="209"/>
    </row>
    <row r="740" spans="3:3" ht="15.75" customHeight="1">
      <c r="C740" s="209"/>
    </row>
    <row r="741" spans="3:3" ht="15.75" customHeight="1">
      <c r="C741" s="209"/>
    </row>
    <row r="742" spans="3:3" ht="15.75" customHeight="1">
      <c r="C742" s="209"/>
    </row>
    <row r="743" spans="3:3" ht="15.75" customHeight="1">
      <c r="C743" s="209"/>
    </row>
    <row r="744" spans="3:3" ht="15.75" customHeight="1">
      <c r="C744" s="209"/>
    </row>
    <row r="745" spans="3:3" ht="15.75" customHeight="1">
      <c r="C745" s="209"/>
    </row>
    <row r="746" spans="3:3" ht="15.75" customHeight="1">
      <c r="C746" s="209"/>
    </row>
    <row r="747" spans="3:3" ht="15.75" customHeight="1">
      <c r="C747" s="209"/>
    </row>
    <row r="748" spans="3:3" ht="15.75" customHeight="1">
      <c r="C748" s="209"/>
    </row>
    <row r="749" spans="3:3" ht="15.75" customHeight="1">
      <c r="C749" s="209"/>
    </row>
    <row r="750" spans="3:3" ht="15.75" customHeight="1">
      <c r="C750" s="209"/>
    </row>
    <row r="751" spans="3:3" ht="15.75" customHeight="1">
      <c r="C751" s="209"/>
    </row>
    <row r="752" spans="3:3" ht="15.75" customHeight="1">
      <c r="C752" s="209"/>
    </row>
    <row r="753" spans="3:3" ht="15.75" customHeight="1">
      <c r="C753" s="209"/>
    </row>
    <row r="754" spans="3:3" ht="15.75" customHeight="1">
      <c r="C754" s="209"/>
    </row>
    <row r="755" spans="3:3" ht="15.75" customHeight="1">
      <c r="C755" s="209"/>
    </row>
    <row r="756" spans="3:3" ht="15.75" customHeight="1">
      <c r="C756" s="209"/>
    </row>
    <row r="757" spans="3:3" ht="15.75" customHeight="1">
      <c r="C757" s="209"/>
    </row>
    <row r="758" spans="3:3" ht="15.75" customHeight="1">
      <c r="C758" s="209"/>
    </row>
    <row r="759" spans="3:3" ht="15.75" customHeight="1">
      <c r="C759" s="209"/>
    </row>
    <row r="760" spans="3:3" ht="15.75" customHeight="1">
      <c r="C760" s="209"/>
    </row>
    <row r="761" spans="3:3" ht="15.75" customHeight="1">
      <c r="C761" s="209"/>
    </row>
    <row r="762" spans="3:3" ht="15.75" customHeight="1">
      <c r="C762" s="209"/>
    </row>
    <row r="763" spans="3:3" ht="15.75" customHeight="1">
      <c r="C763" s="209"/>
    </row>
    <row r="764" spans="3:3" ht="15.75" customHeight="1">
      <c r="C764" s="209"/>
    </row>
    <row r="765" spans="3:3" ht="15.75" customHeight="1">
      <c r="C765" s="209"/>
    </row>
    <row r="766" spans="3:3" ht="15.75" customHeight="1">
      <c r="C766" s="209"/>
    </row>
    <row r="767" spans="3:3" ht="15.75" customHeight="1">
      <c r="C767" s="209"/>
    </row>
    <row r="768" spans="3:3" ht="15.75" customHeight="1">
      <c r="C768" s="209"/>
    </row>
    <row r="769" spans="3:3" ht="15.75" customHeight="1">
      <c r="C769" s="209"/>
    </row>
    <row r="770" spans="3:3" ht="15.75" customHeight="1">
      <c r="C770" s="209"/>
    </row>
    <row r="771" spans="3:3" ht="15.75" customHeight="1">
      <c r="C771" s="209"/>
    </row>
    <row r="772" spans="3:3" ht="15.75" customHeight="1">
      <c r="C772" s="209"/>
    </row>
    <row r="773" spans="3:3" ht="15.75" customHeight="1">
      <c r="C773" s="209"/>
    </row>
    <row r="774" spans="3:3" ht="15.75" customHeight="1">
      <c r="C774" s="209"/>
    </row>
    <row r="775" spans="3:3" ht="15.75" customHeight="1">
      <c r="C775" s="209"/>
    </row>
    <row r="776" spans="3:3" ht="15.75" customHeight="1">
      <c r="C776" s="209"/>
    </row>
    <row r="777" spans="3:3" ht="15.75" customHeight="1">
      <c r="C777" s="209"/>
    </row>
    <row r="778" spans="3:3" ht="15.75" customHeight="1">
      <c r="C778" s="209"/>
    </row>
    <row r="779" spans="3:3" ht="15.75" customHeight="1">
      <c r="C779" s="209"/>
    </row>
    <row r="780" spans="3:3" ht="15.75" customHeight="1">
      <c r="C780" s="209"/>
    </row>
    <row r="781" spans="3:3" ht="15.75" customHeight="1">
      <c r="C781" s="209"/>
    </row>
    <row r="782" spans="3:3" ht="15.75" customHeight="1">
      <c r="C782" s="209"/>
    </row>
    <row r="783" spans="3:3" ht="15.75" customHeight="1">
      <c r="C783" s="209"/>
    </row>
    <row r="784" spans="3:3" ht="15.75" customHeight="1">
      <c r="C784" s="209"/>
    </row>
    <row r="785" spans="3:3" ht="15.75" customHeight="1">
      <c r="C785" s="209"/>
    </row>
    <row r="786" spans="3:3" ht="15.75" customHeight="1">
      <c r="C786" s="209"/>
    </row>
    <row r="787" spans="3:3" ht="15.75" customHeight="1">
      <c r="C787" s="209"/>
    </row>
    <row r="788" spans="3:3" ht="15.75" customHeight="1">
      <c r="C788" s="209"/>
    </row>
    <row r="789" spans="3:3" ht="15.75" customHeight="1">
      <c r="C789" s="209"/>
    </row>
    <row r="790" spans="3:3" ht="15.75" customHeight="1">
      <c r="C790" s="209"/>
    </row>
    <row r="791" spans="3:3" ht="15.75" customHeight="1">
      <c r="C791" s="209"/>
    </row>
    <row r="792" spans="3:3" ht="15.75" customHeight="1">
      <c r="C792" s="209"/>
    </row>
    <row r="793" spans="3:3" ht="15.75" customHeight="1">
      <c r="C793" s="209"/>
    </row>
    <row r="794" spans="3:3" ht="15.75" customHeight="1">
      <c r="C794" s="209"/>
    </row>
    <row r="795" spans="3:3" ht="15.75" customHeight="1">
      <c r="C795" s="209"/>
    </row>
    <row r="796" spans="3:3" ht="15.75" customHeight="1">
      <c r="C796" s="209"/>
    </row>
    <row r="797" spans="3:3" ht="15.75" customHeight="1">
      <c r="C797" s="209"/>
    </row>
    <row r="798" spans="3:3" ht="15.75" customHeight="1">
      <c r="C798" s="209"/>
    </row>
    <row r="799" spans="3:3" ht="15.75" customHeight="1">
      <c r="C799" s="209"/>
    </row>
    <row r="800" spans="3:3" ht="15.75" customHeight="1">
      <c r="C800" s="209"/>
    </row>
    <row r="801" spans="3:3" ht="15.75" customHeight="1">
      <c r="C801" s="209"/>
    </row>
    <row r="802" spans="3:3" ht="15.75" customHeight="1">
      <c r="C802" s="209"/>
    </row>
    <row r="803" spans="3:3" ht="15.75" customHeight="1">
      <c r="C803" s="209"/>
    </row>
    <row r="804" spans="3:3" ht="15.75" customHeight="1">
      <c r="C804" s="209"/>
    </row>
    <row r="805" spans="3:3" ht="15.75" customHeight="1">
      <c r="C805" s="209"/>
    </row>
    <row r="806" spans="3:3" ht="15.75" customHeight="1">
      <c r="C806" s="209"/>
    </row>
    <row r="807" spans="3:3" ht="15.75" customHeight="1">
      <c r="C807" s="209"/>
    </row>
    <row r="808" spans="3:3" ht="15.75" customHeight="1">
      <c r="C808" s="209"/>
    </row>
    <row r="809" spans="3:3" ht="15.75" customHeight="1">
      <c r="C809" s="209"/>
    </row>
    <row r="810" spans="3:3" ht="15.75" customHeight="1">
      <c r="C810" s="209"/>
    </row>
    <row r="811" spans="3:3" ht="15.75" customHeight="1">
      <c r="C811" s="209"/>
    </row>
    <row r="812" spans="3:3" ht="15.75" customHeight="1">
      <c r="C812" s="209"/>
    </row>
    <row r="813" spans="3:3" ht="15.75" customHeight="1">
      <c r="C813" s="209"/>
    </row>
    <row r="814" spans="3:3" ht="15.75" customHeight="1">
      <c r="C814" s="209"/>
    </row>
    <row r="815" spans="3:3" ht="15.75" customHeight="1">
      <c r="C815" s="209"/>
    </row>
    <row r="816" spans="3:3" ht="15.75" customHeight="1">
      <c r="C816" s="209"/>
    </row>
    <row r="817" spans="3:3" ht="15.75" customHeight="1">
      <c r="C817" s="209"/>
    </row>
    <row r="818" spans="3:3" ht="15.75" customHeight="1">
      <c r="C818" s="209"/>
    </row>
    <row r="819" spans="3:3" ht="15.75" customHeight="1">
      <c r="C819" s="209"/>
    </row>
    <row r="820" spans="3:3" ht="15.75" customHeight="1">
      <c r="C820" s="209"/>
    </row>
    <row r="821" spans="3:3" ht="15.75" customHeight="1">
      <c r="C821" s="209"/>
    </row>
    <row r="822" spans="3:3" ht="15.75" customHeight="1">
      <c r="C822" s="209"/>
    </row>
    <row r="823" spans="3:3" ht="15.75" customHeight="1">
      <c r="C823" s="209"/>
    </row>
    <row r="824" spans="3:3" ht="15.75" customHeight="1">
      <c r="C824" s="209"/>
    </row>
    <row r="825" spans="3:3" ht="15.75" customHeight="1">
      <c r="C825" s="209"/>
    </row>
    <row r="826" spans="3:3" ht="15.75" customHeight="1">
      <c r="C826" s="209"/>
    </row>
    <row r="827" spans="3:3" ht="15.75" customHeight="1">
      <c r="C827" s="209"/>
    </row>
    <row r="828" spans="3:3" ht="15.75" customHeight="1">
      <c r="C828" s="209"/>
    </row>
    <row r="829" spans="3:3" ht="15.75" customHeight="1">
      <c r="C829" s="209"/>
    </row>
    <row r="830" spans="3:3" ht="15.75" customHeight="1">
      <c r="C830" s="209"/>
    </row>
    <row r="831" spans="3:3" ht="15.75" customHeight="1">
      <c r="C831" s="209"/>
    </row>
    <row r="832" spans="3:3" ht="15.75" customHeight="1">
      <c r="C832" s="209"/>
    </row>
    <row r="833" spans="3:3" ht="15.75" customHeight="1">
      <c r="C833" s="209"/>
    </row>
    <row r="834" spans="3:3" ht="15.75" customHeight="1">
      <c r="C834" s="209"/>
    </row>
    <row r="835" spans="3:3" ht="15.75" customHeight="1">
      <c r="C835" s="209"/>
    </row>
    <row r="836" spans="3:3" ht="15.75" customHeight="1">
      <c r="C836" s="209"/>
    </row>
    <row r="837" spans="3:3" ht="15.75" customHeight="1">
      <c r="C837" s="209"/>
    </row>
    <row r="838" spans="3:3" ht="15.75" customHeight="1">
      <c r="C838" s="209"/>
    </row>
    <row r="839" spans="3:3" ht="15.75" customHeight="1">
      <c r="C839" s="209"/>
    </row>
    <row r="840" spans="3:3" ht="15.75" customHeight="1">
      <c r="C840" s="209"/>
    </row>
    <row r="841" spans="3:3" ht="15.75" customHeight="1">
      <c r="C841" s="209"/>
    </row>
    <row r="842" spans="3:3" ht="15.75" customHeight="1">
      <c r="C842" s="209"/>
    </row>
    <row r="843" spans="3:3" ht="15.75" customHeight="1">
      <c r="C843" s="209"/>
    </row>
    <row r="844" spans="3:3" ht="15.75" customHeight="1">
      <c r="C844" s="209"/>
    </row>
    <row r="845" spans="3:3" ht="15.75" customHeight="1">
      <c r="C845" s="209"/>
    </row>
    <row r="846" spans="3:3" ht="15.75" customHeight="1">
      <c r="C846" s="209"/>
    </row>
    <row r="847" spans="3:3" ht="15.75" customHeight="1">
      <c r="C847" s="209"/>
    </row>
    <row r="848" spans="3:3" ht="15.75" customHeight="1">
      <c r="C848" s="209"/>
    </row>
    <row r="849" spans="3:3" ht="15.75" customHeight="1">
      <c r="C849" s="209"/>
    </row>
    <row r="850" spans="3:3" ht="15.75" customHeight="1">
      <c r="C850" s="209"/>
    </row>
    <row r="851" spans="3:3" ht="15.75" customHeight="1">
      <c r="C851" s="209"/>
    </row>
    <row r="852" spans="3:3" ht="15.75" customHeight="1">
      <c r="C852" s="209"/>
    </row>
    <row r="853" spans="3:3" ht="15.75" customHeight="1">
      <c r="C853" s="209"/>
    </row>
    <row r="854" spans="3:3" ht="15.75" customHeight="1">
      <c r="C854" s="209"/>
    </row>
    <row r="855" spans="3:3" ht="15.75" customHeight="1">
      <c r="C855" s="209"/>
    </row>
    <row r="856" spans="3:3" ht="15.75" customHeight="1">
      <c r="C856" s="209"/>
    </row>
    <row r="857" spans="3:3" ht="15.75" customHeight="1">
      <c r="C857" s="209"/>
    </row>
    <row r="858" spans="3:3" ht="15.75" customHeight="1">
      <c r="C858" s="209"/>
    </row>
    <row r="859" spans="3:3" ht="15.75" customHeight="1">
      <c r="C859" s="209"/>
    </row>
    <row r="860" spans="3:3" ht="15.75" customHeight="1">
      <c r="C860" s="209"/>
    </row>
    <row r="861" spans="3:3" ht="15.75" customHeight="1">
      <c r="C861" s="209"/>
    </row>
    <row r="862" spans="3:3" ht="15.75" customHeight="1">
      <c r="C862" s="209"/>
    </row>
    <row r="863" spans="3:3" ht="15.75" customHeight="1">
      <c r="C863" s="209"/>
    </row>
    <row r="864" spans="3:3" ht="15.75" customHeight="1">
      <c r="C864" s="209"/>
    </row>
    <row r="865" spans="3:3" ht="15.75" customHeight="1">
      <c r="C865" s="209"/>
    </row>
    <row r="866" spans="3:3" ht="15.75" customHeight="1">
      <c r="C866" s="209"/>
    </row>
    <row r="867" spans="3:3" ht="15.75" customHeight="1">
      <c r="C867" s="209"/>
    </row>
    <row r="868" spans="3:3" ht="15.75" customHeight="1">
      <c r="C868" s="209"/>
    </row>
    <row r="869" spans="3:3" ht="15.75" customHeight="1">
      <c r="C869" s="209"/>
    </row>
    <row r="870" spans="3:3" ht="15.75" customHeight="1">
      <c r="C870" s="209"/>
    </row>
    <row r="871" spans="3:3" ht="15.75" customHeight="1">
      <c r="C871" s="209"/>
    </row>
    <row r="872" spans="3:3" ht="15.75" customHeight="1">
      <c r="C872" s="209"/>
    </row>
    <row r="873" spans="3:3" ht="15.75" customHeight="1">
      <c r="C873" s="209"/>
    </row>
    <row r="874" spans="3:3" ht="15.75" customHeight="1">
      <c r="C874" s="209"/>
    </row>
    <row r="875" spans="3:3" ht="15.75" customHeight="1">
      <c r="C875" s="209"/>
    </row>
    <row r="876" spans="3:3" ht="15.75" customHeight="1">
      <c r="C876" s="209"/>
    </row>
    <row r="877" spans="3:3" ht="15.75" customHeight="1">
      <c r="C877" s="209"/>
    </row>
    <row r="878" spans="3:3" ht="15.75" customHeight="1">
      <c r="C878" s="209"/>
    </row>
    <row r="879" spans="3:3" ht="15.75" customHeight="1">
      <c r="C879" s="209"/>
    </row>
    <row r="880" spans="3:3" ht="15.75" customHeight="1">
      <c r="C880" s="209"/>
    </row>
    <row r="881" spans="3:3" ht="15.75" customHeight="1">
      <c r="C881" s="209"/>
    </row>
    <row r="882" spans="3:3" ht="15.75" customHeight="1">
      <c r="C882" s="209"/>
    </row>
    <row r="883" spans="3:3" ht="15.75" customHeight="1">
      <c r="C883" s="209"/>
    </row>
    <row r="884" spans="3:3" ht="15.75" customHeight="1">
      <c r="C884" s="209"/>
    </row>
    <row r="885" spans="3:3" ht="15.75" customHeight="1">
      <c r="C885" s="209"/>
    </row>
    <row r="886" spans="3:3" ht="15.75" customHeight="1">
      <c r="C886" s="209"/>
    </row>
    <row r="887" spans="3:3" ht="15.75" customHeight="1">
      <c r="C887" s="209"/>
    </row>
    <row r="888" spans="3:3" ht="15.75" customHeight="1">
      <c r="C888" s="209"/>
    </row>
    <row r="889" spans="3:3" ht="15.75" customHeight="1">
      <c r="C889" s="209"/>
    </row>
    <row r="890" spans="3:3" ht="15.75" customHeight="1">
      <c r="C890" s="209"/>
    </row>
    <row r="891" spans="3:3" ht="15.75" customHeight="1">
      <c r="C891" s="209"/>
    </row>
    <row r="892" spans="3:3" ht="15.75" customHeight="1">
      <c r="C892" s="209"/>
    </row>
    <row r="893" spans="3:3" ht="15.75" customHeight="1">
      <c r="C893" s="209"/>
    </row>
    <row r="894" spans="3:3" ht="15.75" customHeight="1">
      <c r="C894" s="209"/>
    </row>
    <row r="895" spans="3:3" ht="15.75" customHeight="1">
      <c r="C895" s="209"/>
    </row>
    <row r="896" spans="3:3" ht="15.75" customHeight="1">
      <c r="C896" s="209"/>
    </row>
    <row r="897" spans="3:3" ht="15.75" customHeight="1">
      <c r="C897" s="209"/>
    </row>
    <row r="898" spans="3:3" ht="15.75" customHeight="1">
      <c r="C898" s="209"/>
    </row>
    <row r="899" spans="3:3" ht="15.75" customHeight="1">
      <c r="C899" s="209"/>
    </row>
    <row r="900" spans="3:3" ht="15.75" customHeight="1">
      <c r="C900" s="209"/>
    </row>
    <row r="901" spans="3:3" ht="15.75" customHeight="1">
      <c r="C901" s="209"/>
    </row>
    <row r="902" spans="3:3" ht="15.75" customHeight="1">
      <c r="C902" s="209"/>
    </row>
    <row r="903" spans="3:3" ht="15.75" customHeight="1">
      <c r="C903" s="209"/>
    </row>
    <row r="904" spans="3:3" ht="15.75" customHeight="1">
      <c r="C904" s="209"/>
    </row>
    <row r="905" spans="3:3" ht="15.75" customHeight="1">
      <c r="C905" s="209"/>
    </row>
    <row r="906" spans="3:3" ht="15.75" customHeight="1">
      <c r="C906" s="209"/>
    </row>
    <row r="907" spans="3:3" ht="15.75" customHeight="1">
      <c r="C907" s="209"/>
    </row>
    <row r="908" spans="3:3" ht="15.75" customHeight="1">
      <c r="C908" s="209"/>
    </row>
    <row r="909" spans="3:3" ht="15.75" customHeight="1">
      <c r="C909" s="209"/>
    </row>
    <row r="910" spans="3:3" ht="15.75" customHeight="1">
      <c r="C910" s="209"/>
    </row>
    <row r="911" spans="3:3" ht="15.75" customHeight="1">
      <c r="C911" s="209"/>
    </row>
    <row r="912" spans="3:3" ht="15.75" customHeight="1">
      <c r="C912" s="209"/>
    </row>
    <row r="913" spans="3:3" ht="15.75" customHeight="1">
      <c r="C913" s="209"/>
    </row>
    <row r="914" spans="3:3" ht="15.75" customHeight="1">
      <c r="C914" s="209"/>
    </row>
    <row r="915" spans="3:3" ht="15.75" customHeight="1">
      <c r="C915" s="209"/>
    </row>
    <row r="916" spans="3:3" ht="15.75" customHeight="1">
      <c r="C916" s="209"/>
    </row>
    <row r="917" spans="3:3" ht="15.75" customHeight="1">
      <c r="C917" s="209"/>
    </row>
    <row r="918" spans="3:3" ht="15.75" customHeight="1">
      <c r="C918" s="209"/>
    </row>
    <row r="919" spans="3:3" ht="15.75" customHeight="1">
      <c r="C919" s="209"/>
    </row>
    <row r="920" spans="3:3" ht="15.75" customHeight="1">
      <c r="C920" s="209"/>
    </row>
    <row r="921" spans="3:3" ht="15.75" customHeight="1">
      <c r="C921" s="209"/>
    </row>
    <row r="922" spans="3:3" ht="15.75" customHeight="1">
      <c r="C922" s="209"/>
    </row>
    <row r="923" spans="3:3" ht="15.75" customHeight="1">
      <c r="C923" s="209"/>
    </row>
    <row r="924" spans="3:3" ht="15.75" customHeight="1">
      <c r="C924" s="209"/>
    </row>
    <row r="925" spans="3:3" ht="15.75" customHeight="1">
      <c r="C925" s="209"/>
    </row>
    <row r="926" spans="3:3" ht="15.75" customHeight="1">
      <c r="C926" s="209"/>
    </row>
    <row r="927" spans="3:3" ht="15.75" customHeight="1">
      <c r="C927" s="209"/>
    </row>
    <row r="928" spans="3:3" ht="15.75" customHeight="1">
      <c r="C928" s="209"/>
    </row>
    <row r="929" spans="3:3" ht="15.75" customHeight="1">
      <c r="C929" s="209"/>
    </row>
    <row r="930" spans="3:3" ht="15.75" customHeight="1">
      <c r="C930" s="209"/>
    </row>
    <row r="931" spans="3:3" ht="15.75" customHeight="1">
      <c r="C931" s="209"/>
    </row>
    <row r="932" spans="3:3" ht="15.75" customHeight="1">
      <c r="C932" s="209"/>
    </row>
    <row r="933" spans="3:3" ht="15.75" customHeight="1">
      <c r="C933" s="209"/>
    </row>
    <row r="934" spans="3:3" ht="15.75" customHeight="1">
      <c r="C934" s="209"/>
    </row>
    <row r="935" spans="3:3" ht="15.75" customHeight="1">
      <c r="C935" s="209"/>
    </row>
    <row r="936" spans="3:3" ht="15.75" customHeight="1">
      <c r="C936" s="209"/>
    </row>
    <row r="937" spans="3:3" ht="15.75" customHeight="1">
      <c r="C937" s="209"/>
    </row>
    <row r="938" spans="3:3" ht="15.75" customHeight="1">
      <c r="C938" s="209"/>
    </row>
    <row r="939" spans="3:3" ht="15.75" customHeight="1">
      <c r="C939" s="209"/>
    </row>
    <row r="940" spans="3:3" ht="15.75" customHeight="1">
      <c r="C940" s="209"/>
    </row>
    <row r="941" spans="3:3" ht="15.75" customHeight="1">
      <c r="C941" s="209"/>
    </row>
    <row r="942" spans="3:3" ht="15.75" customHeight="1">
      <c r="C942" s="209"/>
    </row>
    <row r="943" spans="3:3" ht="15.75" customHeight="1">
      <c r="C943" s="209"/>
    </row>
    <row r="944" spans="3:3" ht="15.75" customHeight="1">
      <c r="C944" s="209"/>
    </row>
    <row r="945" spans="3:3" ht="15.75" customHeight="1">
      <c r="C945" s="209"/>
    </row>
    <row r="946" spans="3:3" ht="15.75" customHeight="1">
      <c r="C946" s="209"/>
    </row>
    <row r="947" spans="3:3" ht="15.75" customHeight="1">
      <c r="C947" s="209"/>
    </row>
    <row r="948" spans="3:3" ht="15.75" customHeight="1">
      <c r="C948" s="209"/>
    </row>
    <row r="949" spans="3:3" ht="15.75" customHeight="1">
      <c r="C949" s="209"/>
    </row>
    <row r="950" spans="3:3" ht="15.75" customHeight="1">
      <c r="C950" s="209"/>
    </row>
    <row r="951" spans="3:3" ht="15.75" customHeight="1">
      <c r="C951" s="209"/>
    </row>
    <row r="952" spans="3:3" ht="15.75" customHeight="1">
      <c r="C952" s="209"/>
    </row>
    <row r="953" spans="3:3" ht="15.75" customHeight="1">
      <c r="C953" s="209"/>
    </row>
    <row r="954" spans="3:3" ht="15.75" customHeight="1">
      <c r="C954" s="209"/>
    </row>
    <row r="955" spans="3:3" ht="15.75" customHeight="1">
      <c r="C955" s="209"/>
    </row>
    <row r="956" spans="3:3" ht="15.75" customHeight="1">
      <c r="C956" s="209"/>
    </row>
    <row r="957" spans="3:3" ht="15.75" customHeight="1">
      <c r="C957" s="209"/>
    </row>
    <row r="958" spans="3:3" ht="15.75" customHeight="1">
      <c r="C958" s="209"/>
    </row>
    <row r="959" spans="3:3" ht="15.75" customHeight="1">
      <c r="C959" s="209"/>
    </row>
    <row r="960" spans="3:3" ht="15.75" customHeight="1">
      <c r="C960" s="209"/>
    </row>
    <row r="961" spans="3:3" ht="15.75" customHeight="1">
      <c r="C961" s="209"/>
    </row>
    <row r="962" spans="3:3" ht="15.75" customHeight="1">
      <c r="C962" s="209"/>
    </row>
    <row r="963" spans="3:3" ht="15.75" customHeight="1">
      <c r="C963" s="209"/>
    </row>
    <row r="964" spans="3:3" ht="15.75" customHeight="1">
      <c r="C964" s="209"/>
    </row>
    <row r="965" spans="3:3" ht="15.75" customHeight="1"/>
    <row r="966" spans="3:3" ht="15.75" customHeight="1"/>
    <row r="967" spans="3:3" ht="15.75" customHeight="1"/>
    <row r="968" spans="3:3" ht="15.75" customHeight="1"/>
    <row r="969" spans="3:3" ht="15.75" customHeight="1"/>
    <row r="970" spans="3:3" ht="15.75" customHeight="1"/>
    <row r="971" spans="3:3" ht="15.75" customHeight="1"/>
    <row r="972" spans="3:3" ht="15.75" customHeight="1"/>
    <row r="973" spans="3:3" ht="15.75" customHeight="1"/>
    <row r="974" spans="3:3" ht="15.75" customHeight="1"/>
    <row r="975" spans="3:3" ht="15.75" customHeight="1"/>
    <row r="976" spans="3:3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IFPzcDFitqDjDrUJuP5z5hFkPWoDbUClfcVuMiEhD1+uBVzYC0VR2Mjy5zP8rJpEiF1Y79gqHe9unOaUArCKig==" saltValue="ELdN6v6Ys5XVZGcfP9TB7w==" spinCount="100000" sheet="1" objects="1" scenarios="1"/>
  <mergeCells count="1">
    <mergeCell ref="A1:I1"/>
  </mergeCells>
  <pageMargins left="0.25" right="0.25" top="0.75" bottom="0.75" header="0" footer="0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S1000"/>
  <sheetViews>
    <sheetView workbookViewId="0">
      <selection sqref="A1:H1"/>
    </sheetView>
  </sheetViews>
  <sheetFormatPr defaultColWidth="14.42578125" defaultRowHeight="15" customHeight="1"/>
  <cols>
    <col min="1" max="1" width="5.42578125" customWidth="1"/>
    <col min="2" max="2" width="18.85546875" customWidth="1"/>
    <col min="3" max="3" width="11.140625" customWidth="1"/>
    <col min="4" max="6" width="10.28515625" customWidth="1"/>
    <col min="7" max="8" width="10.42578125" customWidth="1"/>
    <col min="9" max="9" width="8.85546875" customWidth="1"/>
    <col min="10" max="10" width="5.85546875" customWidth="1"/>
    <col min="11" max="11" width="34.5703125" customWidth="1"/>
    <col min="12" max="12" width="11.140625" customWidth="1"/>
    <col min="13" max="17" width="9" customWidth="1"/>
    <col min="18" max="26" width="8.85546875" customWidth="1"/>
  </cols>
  <sheetData>
    <row r="1" spans="1:19" ht="18.75">
      <c r="A1" s="224" t="s">
        <v>347</v>
      </c>
      <c r="B1" s="221"/>
      <c r="C1" s="221"/>
      <c r="D1" s="221"/>
      <c r="E1" s="221"/>
      <c r="F1" s="221"/>
      <c r="G1" s="221"/>
      <c r="H1" s="221"/>
    </row>
    <row r="2" spans="1:19" ht="47.25">
      <c r="A2" s="1"/>
      <c r="B2" s="1" t="s">
        <v>2</v>
      </c>
      <c r="C2" s="5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9">
      <c r="A3" s="13">
        <v>1</v>
      </c>
      <c r="B3" s="66" t="s">
        <v>249</v>
      </c>
      <c r="C3" s="119">
        <f t="shared" ref="C3:C35" si="0">D3+E3+F3+G3+H3</f>
        <v>497</v>
      </c>
      <c r="D3" s="120">
        <v>260</v>
      </c>
      <c r="E3" s="120">
        <v>20</v>
      </c>
      <c r="F3" s="120">
        <v>0</v>
      </c>
      <c r="G3" s="120">
        <v>217</v>
      </c>
      <c r="H3" s="120">
        <v>0</v>
      </c>
      <c r="I3" s="121"/>
      <c r="K3" s="58" t="s">
        <v>348</v>
      </c>
      <c r="L3" s="59" t="s">
        <v>317</v>
      </c>
      <c r="M3" s="57"/>
      <c r="N3" s="57"/>
      <c r="O3" s="57"/>
      <c r="P3" s="57"/>
      <c r="Q3" s="57"/>
    </row>
    <row r="4" spans="1:19">
      <c r="A4" s="13">
        <v>2</v>
      </c>
      <c r="B4" s="66" t="s">
        <v>77</v>
      </c>
      <c r="C4" s="119">
        <f t="shared" si="0"/>
        <v>2712</v>
      </c>
      <c r="D4" s="120">
        <v>5</v>
      </c>
      <c r="E4" s="120">
        <v>664</v>
      </c>
      <c r="F4" s="120">
        <v>640</v>
      </c>
      <c r="G4" s="120">
        <v>1348</v>
      </c>
      <c r="H4" s="120">
        <v>55</v>
      </c>
      <c r="I4" s="121"/>
      <c r="J4" s="4">
        <v>1</v>
      </c>
      <c r="K4" s="66"/>
      <c r="L4" s="15">
        <f t="shared" ref="L4:L6" si="1">SUM(M4:Q4)</f>
        <v>0</v>
      </c>
      <c r="M4" s="10"/>
      <c r="N4" s="10"/>
      <c r="O4" s="10"/>
      <c r="P4" s="10"/>
      <c r="Q4" s="10"/>
      <c r="R4" s="61"/>
    </row>
    <row r="5" spans="1:19">
      <c r="A5" s="13">
        <v>3</v>
      </c>
      <c r="B5" s="21" t="s">
        <v>146</v>
      </c>
      <c r="C5" s="119">
        <f t="shared" si="0"/>
        <v>1720</v>
      </c>
      <c r="D5" s="14">
        <v>75</v>
      </c>
      <c r="E5" s="14">
        <v>570</v>
      </c>
      <c r="F5" s="14">
        <v>606</v>
      </c>
      <c r="G5" s="14">
        <v>304</v>
      </c>
      <c r="H5" s="14">
        <v>165</v>
      </c>
      <c r="I5" s="121"/>
      <c r="J5" s="4">
        <v>2</v>
      </c>
      <c r="K5" s="21"/>
      <c r="L5" s="8">
        <f t="shared" si="1"/>
        <v>0</v>
      </c>
      <c r="M5" s="7"/>
      <c r="N5" s="7"/>
      <c r="O5" s="7"/>
      <c r="P5" s="7"/>
      <c r="Q5" s="7"/>
    </row>
    <row r="6" spans="1:19">
      <c r="A6" s="13">
        <v>4</v>
      </c>
      <c r="B6" s="21" t="s">
        <v>112</v>
      </c>
      <c r="C6" s="119">
        <f t="shared" si="0"/>
        <v>2079</v>
      </c>
      <c r="D6" s="14">
        <v>160</v>
      </c>
      <c r="E6" s="14">
        <v>560</v>
      </c>
      <c r="F6" s="14">
        <v>718</v>
      </c>
      <c r="G6" s="14">
        <v>511</v>
      </c>
      <c r="H6" s="14">
        <v>130</v>
      </c>
      <c r="I6" s="121"/>
      <c r="J6" s="4">
        <v>3</v>
      </c>
      <c r="K6" s="21"/>
      <c r="L6" s="8">
        <f t="shared" si="1"/>
        <v>0</v>
      </c>
      <c r="M6" s="7"/>
      <c r="N6" s="7"/>
      <c r="O6" s="7"/>
      <c r="P6" s="7"/>
      <c r="Q6" s="7"/>
    </row>
    <row r="7" spans="1:19">
      <c r="A7" s="13">
        <v>5</v>
      </c>
      <c r="B7" s="66" t="s">
        <v>252</v>
      </c>
      <c r="C7" s="119">
        <f t="shared" si="0"/>
        <v>340</v>
      </c>
      <c r="D7" s="120">
        <v>110</v>
      </c>
      <c r="E7" s="120">
        <v>50</v>
      </c>
      <c r="F7" s="120">
        <v>10</v>
      </c>
      <c r="G7" s="120">
        <v>170</v>
      </c>
      <c r="H7" s="120">
        <v>0</v>
      </c>
      <c r="I7" s="121"/>
      <c r="K7" s="122" t="s">
        <v>318</v>
      </c>
      <c r="L7" s="120">
        <f>AVERAGE(L5:L6)</f>
        <v>0</v>
      </c>
    </row>
    <row r="8" spans="1:19">
      <c r="A8" s="13">
        <v>6</v>
      </c>
      <c r="B8" s="21" t="s">
        <v>239</v>
      </c>
      <c r="C8" s="119">
        <f t="shared" si="0"/>
        <v>705</v>
      </c>
      <c r="D8" s="14">
        <v>0</v>
      </c>
      <c r="E8" s="14">
        <v>310</v>
      </c>
      <c r="F8" s="14">
        <v>300</v>
      </c>
      <c r="G8" s="14">
        <v>30</v>
      </c>
      <c r="H8" s="14">
        <v>65</v>
      </c>
      <c r="I8" s="121"/>
      <c r="K8" s="9" t="s">
        <v>263</v>
      </c>
      <c r="L8" s="65">
        <f>(L4+L7)/2</f>
        <v>0</v>
      </c>
    </row>
    <row r="9" spans="1:19">
      <c r="A9" s="13">
        <v>7</v>
      </c>
      <c r="B9" s="21" t="s">
        <v>163</v>
      </c>
      <c r="C9" s="119">
        <f t="shared" si="0"/>
        <v>1517</v>
      </c>
      <c r="D9" s="14">
        <v>60</v>
      </c>
      <c r="E9" s="14">
        <v>240</v>
      </c>
      <c r="F9" s="14">
        <v>1009</v>
      </c>
      <c r="G9" s="14">
        <v>88</v>
      </c>
      <c r="H9" s="14">
        <v>120</v>
      </c>
      <c r="I9" s="121"/>
      <c r="K9" s="9" t="s">
        <v>272</v>
      </c>
      <c r="L9" s="10">
        <f>L7+L8</f>
        <v>0</v>
      </c>
      <c r="O9" s="61"/>
      <c r="P9" s="61"/>
      <c r="Q9" s="61"/>
      <c r="R9" s="61"/>
      <c r="S9" s="61"/>
    </row>
    <row r="10" spans="1:19">
      <c r="A10" s="13">
        <v>8</v>
      </c>
      <c r="B10" s="21" t="s">
        <v>114</v>
      </c>
      <c r="C10" s="119">
        <f t="shared" si="0"/>
        <v>2071</v>
      </c>
      <c r="D10" s="13">
        <v>80</v>
      </c>
      <c r="E10" s="13">
        <v>550</v>
      </c>
      <c r="F10" s="13">
        <v>1153</v>
      </c>
      <c r="G10" s="13">
        <v>213</v>
      </c>
      <c r="H10" s="13">
        <v>75</v>
      </c>
      <c r="I10" s="121"/>
    </row>
    <row r="11" spans="1:19">
      <c r="A11" s="13">
        <v>9</v>
      </c>
      <c r="B11" s="21" t="s">
        <v>253</v>
      </c>
      <c r="C11" s="119">
        <f t="shared" si="0"/>
        <v>320</v>
      </c>
      <c r="D11" s="13">
        <v>60</v>
      </c>
      <c r="E11" s="13">
        <v>110</v>
      </c>
      <c r="F11" s="13">
        <v>60</v>
      </c>
      <c r="G11" s="13">
        <v>85</v>
      </c>
      <c r="H11" s="13">
        <v>5</v>
      </c>
      <c r="I11" s="121"/>
      <c r="K11" s="58" t="s">
        <v>297</v>
      </c>
      <c r="L11" s="59" t="s">
        <v>317</v>
      </c>
    </row>
    <row r="12" spans="1:19">
      <c r="A12" s="13">
        <v>10</v>
      </c>
      <c r="B12" s="21" t="s">
        <v>150</v>
      </c>
      <c r="C12" s="119">
        <f t="shared" si="0"/>
        <v>1646</v>
      </c>
      <c r="D12" s="13">
        <v>60</v>
      </c>
      <c r="E12" s="13">
        <v>610</v>
      </c>
      <c r="F12" s="13">
        <v>724</v>
      </c>
      <c r="G12" s="13">
        <v>212</v>
      </c>
      <c r="H12" s="13">
        <v>40</v>
      </c>
      <c r="I12" s="121"/>
      <c r="J12" s="4">
        <v>1</v>
      </c>
      <c r="K12" s="21" t="s">
        <v>249</v>
      </c>
      <c r="L12" s="15">
        <f t="shared" ref="L12:L18" si="2">SUM(M12:Q12)</f>
        <v>497</v>
      </c>
      <c r="M12" s="7">
        <v>260</v>
      </c>
      <c r="N12" s="7">
        <v>20</v>
      </c>
      <c r="O12" s="7">
        <v>0</v>
      </c>
      <c r="P12" s="56">
        <v>217</v>
      </c>
      <c r="Q12" s="7">
        <v>0</v>
      </c>
    </row>
    <row r="13" spans="1:19">
      <c r="A13" s="13">
        <v>11</v>
      </c>
      <c r="B13" s="21" t="s">
        <v>193</v>
      </c>
      <c r="C13" s="119">
        <f t="shared" si="0"/>
        <v>1267</v>
      </c>
      <c r="D13" s="13">
        <v>100</v>
      </c>
      <c r="E13" s="13">
        <v>314</v>
      </c>
      <c r="F13" s="13">
        <v>483</v>
      </c>
      <c r="G13" s="13">
        <v>250</v>
      </c>
      <c r="H13" s="13">
        <v>120</v>
      </c>
      <c r="I13" s="121"/>
      <c r="J13" s="4">
        <v>2</v>
      </c>
      <c r="K13" s="21" t="s">
        <v>77</v>
      </c>
      <c r="L13" s="15">
        <f t="shared" si="2"/>
        <v>2712</v>
      </c>
      <c r="M13" s="7">
        <v>5</v>
      </c>
      <c r="N13" s="7">
        <v>664</v>
      </c>
      <c r="O13" s="7">
        <v>640</v>
      </c>
      <c r="P13" s="56">
        <v>1348</v>
      </c>
      <c r="Q13" s="7">
        <v>55</v>
      </c>
    </row>
    <row r="14" spans="1:19">
      <c r="A14" s="13">
        <v>12</v>
      </c>
      <c r="B14" s="21" t="s">
        <v>89</v>
      </c>
      <c r="C14" s="119">
        <f t="shared" si="0"/>
        <v>2496</v>
      </c>
      <c r="D14" s="13">
        <v>100</v>
      </c>
      <c r="E14" s="13">
        <v>661</v>
      </c>
      <c r="F14" s="13">
        <v>1423</v>
      </c>
      <c r="G14" s="13">
        <v>242</v>
      </c>
      <c r="H14" s="13">
        <v>70</v>
      </c>
      <c r="I14" s="121"/>
      <c r="J14" s="4">
        <v>3</v>
      </c>
      <c r="K14" s="21" t="s">
        <v>146</v>
      </c>
      <c r="L14" s="15">
        <f t="shared" si="2"/>
        <v>1720</v>
      </c>
      <c r="M14" s="7">
        <v>75</v>
      </c>
      <c r="N14" s="7">
        <v>570</v>
      </c>
      <c r="O14" s="7">
        <v>606</v>
      </c>
      <c r="P14" s="56">
        <v>304</v>
      </c>
      <c r="Q14" s="7">
        <v>165</v>
      </c>
    </row>
    <row r="15" spans="1:19">
      <c r="A15" s="13">
        <v>13</v>
      </c>
      <c r="B15" s="21" t="s">
        <v>195</v>
      </c>
      <c r="C15" s="119">
        <f t="shared" si="0"/>
        <v>1263</v>
      </c>
      <c r="D15" s="13">
        <v>150</v>
      </c>
      <c r="E15" s="13">
        <v>240</v>
      </c>
      <c r="F15" s="13">
        <v>310</v>
      </c>
      <c r="G15" s="13">
        <v>523</v>
      </c>
      <c r="H15" s="13">
        <v>40</v>
      </c>
      <c r="I15" s="121"/>
      <c r="J15" s="4">
        <v>4</v>
      </c>
      <c r="K15" s="66" t="s">
        <v>112</v>
      </c>
      <c r="L15" s="15">
        <f t="shared" si="2"/>
        <v>2079</v>
      </c>
      <c r="M15" s="10">
        <v>160</v>
      </c>
      <c r="N15" s="10">
        <v>560</v>
      </c>
      <c r="O15" s="10">
        <v>718</v>
      </c>
      <c r="P15" s="56">
        <v>511</v>
      </c>
      <c r="Q15" s="10">
        <v>130</v>
      </c>
      <c r="R15" s="61"/>
    </row>
    <row r="16" spans="1:19">
      <c r="A16" s="13">
        <v>14</v>
      </c>
      <c r="B16" s="21" t="s">
        <v>186</v>
      </c>
      <c r="C16" s="119">
        <f t="shared" si="0"/>
        <v>1315</v>
      </c>
      <c r="D16" s="13">
        <v>105</v>
      </c>
      <c r="E16" s="13">
        <v>700</v>
      </c>
      <c r="F16" s="13">
        <v>349</v>
      </c>
      <c r="G16" s="13">
        <v>121</v>
      </c>
      <c r="H16" s="13">
        <v>40</v>
      </c>
      <c r="I16" s="121"/>
      <c r="J16" s="4">
        <v>5</v>
      </c>
      <c r="K16" s="21" t="s">
        <v>252</v>
      </c>
      <c r="L16" s="15">
        <f t="shared" si="2"/>
        <v>340</v>
      </c>
      <c r="M16" s="7">
        <v>110</v>
      </c>
      <c r="N16" s="7">
        <v>50</v>
      </c>
      <c r="O16" s="7">
        <v>10</v>
      </c>
      <c r="P16" s="56">
        <v>170</v>
      </c>
      <c r="Q16" s="7">
        <v>0</v>
      </c>
      <c r="R16" s="61"/>
    </row>
    <row r="17" spans="1:18">
      <c r="A17" s="13">
        <v>15</v>
      </c>
      <c r="B17" s="21" t="s">
        <v>84</v>
      </c>
      <c r="C17" s="119">
        <f t="shared" si="0"/>
        <v>2566</v>
      </c>
      <c r="D17" s="13">
        <v>100</v>
      </c>
      <c r="E17" s="13">
        <v>700</v>
      </c>
      <c r="F17" s="13">
        <v>1332</v>
      </c>
      <c r="G17" s="13">
        <v>364</v>
      </c>
      <c r="H17" s="13">
        <v>70</v>
      </c>
      <c r="I17" s="121"/>
      <c r="J17" s="4">
        <v>6</v>
      </c>
      <c r="K17" s="21" t="s">
        <v>239</v>
      </c>
      <c r="L17" s="15">
        <f t="shared" si="2"/>
        <v>705</v>
      </c>
      <c r="M17" s="7">
        <v>0</v>
      </c>
      <c r="N17" s="7">
        <v>310</v>
      </c>
      <c r="O17" s="7">
        <v>300</v>
      </c>
      <c r="P17" s="56">
        <v>30</v>
      </c>
      <c r="Q17" s="7">
        <v>65</v>
      </c>
      <c r="R17" s="61"/>
    </row>
    <row r="18" spans="1:18">
      <c r="A18" s="13">
        <v>16</v>
      </c>
      <c r="B18" s="21" t="s">
        <v>117</v>
      </c>
      <c r="C18" s="119">
        <f t="shared" si="0"/>
        <v>2040</v>
      </c>
      <c r="D18" s="13">
        <v>130</v>
      </c>
      <c r="E18" s="13">
        <v>520</v>
      </c>
      <c r="F18" s="13">
        <v>632</v>
      </c>
      <c r="G18" s="13">
        <v>648</v>
      </c>
      <c r="H18" s="13">
        <v>110</v>
      </c>
      <c r="I18" s="121"/>
      <c r="J18" s="4">
        <v>7</v>
      </c>
      <c r="K18" s="21" t="s">
        <v>163</v>
      </c>
      <c r="L18" s="15">
        <f t="shared" si="2"/>
        <v>1517</v>
      </c>
      <c r="M18" s="7">
        <v>60</v>
      </c>
      <c r="N18" s="7">
        <v>240</v>
      </c>
      <c r="O18" s="7">
        <v>1009</v>
      </c>
      <c r="P18" s="56">
        <v>88</v>
      </c>
      <c r="Q18" s="7">
        <v>120</v>
      </c>
    </row>
    <row r="19" spans="1:18">
      <c r="A19" s="13">
        <v>17</v>
      </c>
      <c r="B19" s="123" t="s">
        <v>37</v>
      </c>
      <c r="C19" s="119">
        <f t="shared" si="0"/>
        <v>4018</v>
      </c>
      <c r="D19" s="14">
        <v>160</v>
      </c>
      <c r="E19" s="14">
        <v>840</v>
      </c>
      <c r="F19" s="14">
        <v>2101</v>
      </c>
      <c r="G19" s="14">
        <v>697</v>
      </c>
      <c r="H19" s="14">
        <v>220</v>
      </c>
      <c r="I19" s="121"/>
      <c r="K19" s="122" t="s">
        <v>318</v>
      </c>
      <c r="L19" s="120">
        <f>AVERAGE(L12:L14,L16:L18)</f>
        <v>1248.5</v>
      </c>
    </row>
    <row r="20" spans="1:18">
      <c r="A20" s="13">
        <v>18</v>
      </c>
      <c r="B20" s="123" t="s">
        <v>219</v>
      </c>
      <c r="C20" s="119">
        <f t="shared" si="0"/>
        <v>967</v>
      </c>
      <c r="D20" s="14">
        <v>60</v>
      </c>
      <c r="E20" s="14">
        <v>360</v>
      </c>
      <c r="F20" s="14">
        <v>240</v>
      </c>
      <c r="G20" s="14">
        <v>142</v>
      </c>
      <c r="H20" s="14">
        <v>165</v>
      </c>
      <c r="I20" s="121"/>
      <c r="K20" s="9" t="s">
        <v>263</v>
      </c>
      <c r="L20" s="65">
        <f>(L15+L19)/2</f>
        <v>1663.75</v>
      </c>
    </row>
    <row r="21" spans="1:18" ht="15.75" customHeight="1">
      <c r="A21" s="13">
        <v>19</v>
      </c>
      <c r="B21" s="123" t="s">
        <v>34</v>
      </c>
      <c r="C21" s="119">
        <f t="shared" si="0"/>
        <v>4142</v>
      </c>
      <c r="D21" s="14">
        <v>100</v>
      </c>
      <c r="E21" s="14">
        <v>960</v>
      </c>
      <c r="F21" s="14">
        <v>2205</v>
      </c>
      <c r="G21" s="14">
        <v>592</v>
      </c>
      <c r="H21" s="14">
        <v>285</v>
      </c>
      <c r="I21" s="121"/>
      <c r="K21" s="9" t="s">
        <v>272</v>
      </c>
      <c r="L21" s="64">
        <f>L19+L20</f>
        <v>2912.25</v>
      </c>
    </row>
    <row r="22" spans="1:18" ht="15.75" customHeight="1">
      <c r="A22" s="13">
        <v>20</v>
      </c>
      <c r="B22" s="123" t="s">
        <v>133</v>
      </c>
      <c r="C22" s="119">
        <f t="shared" si="0"/>
        <v>1816</v>
      </c>
      <c r="D22" s="14">
        <v>105</v>
      </c>
      <c r="E22" s="14">
        <v>490</v>
      </c>
      <c r="F22" s="14">
        <v>768</v>
      </c>
      <c r="G22" s="14">
        <v>318</v>
      </c>
      <c r="H22" s="14">
        <v>135</v>
      </c>
      <c r="I22" s="121"/>
    </row>
    <row r="23" spans="1:18" ht="15.75" customHeight="1">
      <c r="A23" s="13">
        <v>21</v>
      </c>
      <c r="B23" s="123" t="s">
        <v>196</v>
      </c>
      <c r="C23" s="119">
        <f t="shared" si="0"/>
        <v>1248</v>
      </c>
      <c r="D23" s="14">
        <v>135</v>
      </c>
      <c r="E23" s="14">
        <v>435</v>
      </c>
      <c r="F23" s="14">
        <v>428</v>
      </c>
      <c r="G23" s="14">
        <v>130</v>
      </c>
      <c r="H23" s="14">
        <v>120</v>
      </c>
      <c r="I23" s="121"/>
      <c r="K23" s="70" t="s">
        <v>295</v>
      </c>
      <c r="L23" s="9" t="s">
        <v>317</v>
      </c>
      <c r="M23" s="57"/>
      <c r="N23" s="57"/>
      <c r="O23" s="57"/>
      <c r="P23" s="57"/>
      <c r="Q23" s="57"/>
    </row>
    <row r="24" spans="1:18" ht="15.75" customHeight="1">
      <c r="A24" s="13">
        <v>22</v>
      </c>
      <c r="B24" s="123" t="s">
        <v>191</v>
      </c>
      <c r="C24" s="119">
        <f t="shared" si="0"/>
        <v>1291</v>
      </c>
      <c r="D24" s="14">
        <v>180</v>
      </c>
      <c r="E24" s="14">
        <v>300</v>
      </c>
      <c r="F24" s="14">
        <v>453</v>
      </c>
      <c r="G24" s="14">
        <v>273</v>
      </c>
      <c r="H24" s="14">
        <v>85</v>
      </c>
      <c r="I24" s="121"/>
      <c r="J24" s="4">
        <v>1</v>
      </c>
      <c r="K24" s="21" t="s">
        <v>114</v>
      </c>
      <c r="L24" s="17">
        <f t="shared" ref="L24:L32" si="3">SUM(M24:Q24)</f>
        <v>2071</v>
      </c>
      <c r="M24" s="4">
        <v>80</v>
      </c>
      <c r="N24" s="4">
        <v>550</v>
      </c>
      <c r="O24" s="4">
        <v>1153</v>
      </c>
      <c r="P24" s="63">
        <v>213</v>
      </c>
      <c r="Q24" s="4">
        <v>75</v>
      </c>
    </row>
    <row r="25" spans="1:18" ht="15.75" customHeight="1">
      <c r="A25" s="13">
        <v>23</v>
      </c>
      <c r="B25" s="123" t="s">
        <v>70</v>
      </c>
      <c r="C25" s="119">
        <f t="shared" si="0"/>
        <v>2819</v>
      </c>
      <c r="D25" s="14">
        <v>140</v>
      </c>
      <c r="E25" s="14">
        <v>780</v>
      </c>
      <c r="F25" s="14">
        <v>1013</v>
      </c>
      <c r="G25" s="14">
        <v>576</v>
      </c>
      <c r="H25" s="14">
        <v>310</v>
      </c>
      <c r="I25" s="121"/>
      <c r="J25" s="4">
        <v>2</v>
      </c>
      <c r="K25" s="21" t="s">
        <v>253</v>
      </c>
      <c r="L25" s="17">
        <f t="shared" si="3"/>
        <v>320</v>
      </c>
      <c r="M25" s="4">
        <v>60</v>
      </c>
      <c r="N25" s="4">
        <v>110</v>
      </c>
      <c r="O25" s="4">
        <v>60</v>
      </c>
      <c r="P25" s="63">
        <v>85</v>
      </c>
      <c r="Q25" s="4">
        <v>5</v>
      </c>
    </row>
    <row r="26" spans="1:18" ht="15.75" customHeight="1">
      <c r="A26" s="13">
        <v>24</v>
      </c>
      <c r="B26" s="123" t="s">
        <v>202</v>
      </c>
      <c r="C26" s="119">
        <f t="shared" si="0"/>
        <v>1149</v>
      </c>
      <c r="D26" s="14">
        <v>60</v>
      </c>
      <c r="E26" s="14">
        <v>420</v>
      </c>
      <c r="F26" s="14">
        <v>380</v>
      </c>
      <c r="G26" s="14">
        <v>184</v>
      </c>
      <c r="H26" s="14">
        <v>105</v>
      </c>
      <c r="I26" s="121"/>
      <c r="J26" s="4">
        <v>3</v>
      </c>
      <c r="K26" s="21" t="s">
        <v>150</v>
      </c>
      <c r="L26" s="17">
        <f t="shared" si="3"/>
        <v>1646</v>
      </c>
      <c r="M26" s="4">
        <v>60</v>
      </c>
      <c r="N26" s="4">
        <v>610</v>
      </c>
      <c r="O26" s="4">
        <v>724</v>
      </c>
      <c r="P26" s="63">
        <v>212</v>
      </c>
      <c r="Q26" s="4">
        <v>40</v>
      </c>
    </row>
    <row r="27" spans="1:18" ht="15.75" customHeight="1">
      <c r="A27" s="13">
        <v>25</v>
      </c>
      <c r="B27" s="123" t="s">
        <v>211</v>
      </c>
      <c r="C27" s="119">
        <f t="shared" si="0"/>
        <v>1068</v>
      </c>
      <c r="D27" s="14">
        <v>5</v>
      </c>
      <c r="E27" s="14">
        <v>460</v>
      </c>
      <c r="F27" s="14">
        <v>340</v>
      </c>
      <c r="G27" s="14">
        <v>178</v>
      </c>
      <c r="H27" s="14">
        <v>85</v>
      </c>
      <c r="I27" s="121"/>
      <c r="J27" s="4">
        <v>4</v>
      </c>
      <c r="K27" s="21" t="s">
        <v>193</v>
      </c>
      <c r="L27" s="17">
        <f t="shared" si="3"/>
        <v>1267</v>
      </c>
      <c r="M27" s="4">
        <v>100</v>
      </c>
      <c r="N27" s="4">
        <v>314</v>
      </c>
      <c r="O27" s="4">
        <v>483</v>
      </c>
      <c r="P27" s="63">
        <v>250</v>
      </c>
      <c r="Q27" s="4">
        <v>120</v>
      </c>
    </row>
    <row r="28" spans="1:18" ht="15.75" customHeight="1">
      <c r="A28" s="13">
        <v>26</v>
      </c>
      <c r="B28" s="66" t="s">
        <v>13</v>
      </c>
      <c r="C28" s="119">
        <f t="shared" si="0"/>
        <v>13995</v>
      </c>
      <c r="D28" s="14">
        <v>405</v>
      </c>
      <c r="E28" s="14">
        <v>2548</v>
      </c>
      <c r="F28" s="14">
        <v>6130</v>
      </c>
      <c r="G28" s="14">
        <v>4241</v>
      </c>
      <c r="H28" s="14">
        <v>671</v>
      </c>
      <c r="I28" s="121"/>
      <c r="J28" s="4">
        <v>5</v>
      </c>
      <c r="K28" s="21" t="s">
        <v>89</v>
      </c>
      <c r="L28" s="17">
        <f t="shared" si="3"/>
        <v>2496</v>
      </c>
      <c r="M28" s="4">
        <v>100</v>
      </c>
      <c r="N28" s="4">
        <v>661</v>
      </c>
      <c r="O28" s="4">
        <v>1423</v>
      </c>
      <c r="P28" s="63">
        <v>242</v>
      </c>
      <c r="Q28" s="4">
        <v>70</v>
      </c>
    </row>
    <row r="29" spans="1:18" ht="15.75" customHeight="1">
      <c r="A29" s="13">
        <v>27</v>
      </c>
      <c r="B29" s="124" t="s">
        <v>58</v>
      </c>
      <c r="C29" s="119">
        <f t="shared" si="0"/>
        <v>3150</v>
      </c>
      <c r="D29" s="14">
        <v>150</v>
      </c>
      <c r="E29" s="14">
        <v>910</v>
      </c>
      <c r="F29" s="14">
        <v>968</v>
      </c>
      <c r="G29" s="14">
        <v>557</v>
      </c>
      <c r="H29" s="14">
        <v>565</v>
      </c>
      <c r="I29" s="121"/>
      <c r="J29" s="4">
        <v>6</v>
      </c>
      <c r="K29" s="21" t="s">
        <v>195</v>
      </c>
      <c r="L29" s="17">
        <f t="shared" si="3"/>
        <v>1263</v>
      </c>
      <c r="M29" s="4">
        <v>150</v>
      </c>
      <c r="N29" s="4">
        <v>240</v>
      </c>
      <c r="O29" s="4">
        <v>310</v>
      </c>
      <c r="P29" s="63">
        <v>523</v>
      </c>
      <c r="Q29" s="4">
        <v>40</v>
      </c>
    </row>
    <row r="30" spans="1:18" ht="15.75" customHeight="1">
      <c r="A30" s="13">
        <v>28</v>
      </c>
      <c r="B30" s="21" t="s">
        <v>61</v>
      </c>
      <c r="C30" s="119">
        <f t="shared" si="0"/>
        <v>1619</v>
      </c>
      <c r="D30" s="14">
        <v>190</v>
      </c>
      <c r="E30" s="14">
        <v>409</v>
      </c>
      <c r="F30" s="14">
        <v>582</v>
      </c>
      <c r="G30" s="14">
        <v>368</v>
      </c>
      <c r="H30" s="14">
        <v>70</v>
      </c>
      <c r="I30" s="121"/>
      <c r="J30" s="4">
        <v>7</v>
      </c>
      <c r="K30" s="21" t="s">
        <v>186</v>
      </c>
      <c r="L30" s="17">
        <f t="shared" si="3"/>
        <v>1315</v>
      </c>
      <c r="M30" s="4">
        <v>105</v>
      </c>
      <c r="N30" s="4">
        <v>700</v>
      </c>
      <c r="O30" s="4">
        <v>349</v>
      </c>
      <c r="P30" s="63">
        <v>121</v>
      </c>
      <c r="Q30" s="4">
        <v>40</v>
      </c>
    </row>
    <row r="31" spans="1:18" ht="15.75" customHeight="1">
      <c r="A31" s="13">
        <v>29</v>
      </c>
      <c r="B31" s="21" t="s">
        <v>23</v>
      </c>
      <c r="C31" s="119">
        <f t="shared" si="0"/>
        <v>4863</v>
      </c>
      <c r="D31" s="14">
        <v>130</v>
      </c>
      <c r="E31" s="14">
        <v>1810</v>
      </c>
      <c r="F31" s="14">
        <v>2009</v>
      </c>
      <c r="G31" s="14">
        <v>539</v>
      </c>
      <c r="H31" s="14">
        <v>375</v>
      </c>
      <c r="I31" s="121"/>
      <c r="J31" s="4">
        <v>8</v>
      </c>
      <c r="K31" s="21" t="s">
        <v>84</v>
      </c>
      <c r="L31" s="17">
        <f t="shared" si="3"/>
        <v>2566</v>
      </c>
      <c r="M31" s="4">
        <v>100</v>
      </c>
      <c r="N31" s="4">
        <v>700</v>
      </c>
      <c r="O31" s="4">
        <v>1332</v>
      </c>
      <c r="P31" s="63">
        <v>364</v>
      </c>
      <c r="Q31" s="4">
        <v>70</v>
      </c>
    </row>
    <row r="32" spans="1:18" ht="15.75" customHeight="1">
      <c r="A32" s="13">
        <v>30</v>
      </c>
      <c r="B32" s="21" t="s">
        <v>69</v>
      </c>
      <c r="C32" s="119">
        <f t="shared" si="0"/>
        <v>2830</v>
      </c>
      <c r="D32" s="14">
        <v>110</v>
      </c>
      <c r="E32" s="14">
        <v>736</v>
      </c>
      <c r="F32" s="14">
        <v>1091</v>
      </c>
      <c r="G32" s="14">
        <v>638</v>
      </c>
      <c r="H32" s="14">
        <v>255</v>
      </c>
      <c r="I32" s="121"/>
      <c r="J32" s="9">
        <v>9</v>
      </c>
      <c r="K32" s="66" t="s">
        <v>117</v>
      </c>
      <c r="L32" s="17">
        <f t="shared" si="3"/>
        <v>2040</v>
      </c>
      <c r="M32" s="9">
        <v>130</v>
      </c>
      <c r="N32" s="9">
        <v>520</v>
      </c>
      <c r="O32" s="9">
        <v>632</v>
      </c>
      <c r="P32" s="68">
        <v>648</v>
      </c>
      <c r="Q32" s="9">
        <v>110</v>
      </c>
    </row>
    <row r="33" spans="1:17" ht="15.75" customHeight="1">
      <c r="A33" s="13">
        <v>31</v>
      </c>
      <c r="B33" s="21" t="s">
        <v>78</v>
      </c>
      <c r="C33" s="119">
        <f t="shared" si="0"/>
        <v>2679</v>
      </c>
      <c r="D33" s="14">
        <v>100</v>
      </c>
      <c r="E33" s="14">
        <v>551</v>
      </c>
      <c r="F33" s="14">
        <v>1203</v>
      </c>
      <c r="G33" s="14">
        <v>604</v>
      </c>
      <c r="H33" s="14">
        <v>221</v>
      </c>
      <c r="I33" s="121"/>
      <c r="K33" s="9" t="s">
        <v>318</v>
      </c>
      <c r="L33" s="64">
        <f>AVERAGE(L24:L31)</f>
        <v>1618</v>
      </c>
    </row>
    <row r="34" spans="1:17" ht="15.75" customHeight="1">
      <c r="A34" s="13">
        <v>32</v>
      </c>
      <c r="B34" s="21" t="s">
        <v>86</v>
      </c>
      <c r="C34" s="119">
        <f t="shared" si="0"/>
        <v>2523</v>
      </c>
      <c r="D34" s="120">
        <v>100</v>
      </c>
      <c r="E34" s="120">
        <v>390</v>
      </c>
      <c r="F34" s="120">
        <v>809</v>
      </c>
      <c r="G34" s="120">
        <v>1059</v>
      </c>
      <c r="H34" s="120">
        <v>165</v>
      </c>
      <c r="I34" s="121"/>
      <c r="K34" s="9" t="s">
        <v>263</v>
      </c>
      <c r="L34" s="65">
        <f>(L32+L33)/2</f>
        <v>1829</v>
      </c>
    </row>
    <row r="35" spans="1:17" ht="15.75" customHeight="1">
      <c r="A35" s="13">
        <v>33</v>
      </c>
      <c r="B35" s="21" t="s">
        <v>236</v>
      </c>
      <c r="C35" s="119">
        <f t="shared" si="0"/>
        <v>742</v>
      </c>
      <c r="D35" s="120">
        <v>75</v>
      </c>
      <c r="E35" s="120">
        <v>180</v>
      </c>
      <c r="F35" s="120">
        <v>259</v>
      </c>
      <c r="G35" s="120">
        <v>103</v>
      </c>
      <c r="H35" s="120">
        <v>125</v>
      </c>
      <c r="I35" s="121"/>
      <c r="K35" s="9" t="s">
        <v>272</v>
      </c>
      <c r="L35" s="64">
        <f>L33+L34</f>
        <v>3447</v>
      </c>
    </row>
    <row r="36" spans="1:17" ht="15.75" customHeight="1">
      <c r="A36" s="13"/>
      <c r="B36" s="22" t="s">
        <v>260</v>
      </c>
      <c r="C36" s="23">
        <f>AVERAGE(C3:C35)</f>
        <v>2287.060606060606</v>
      </c>
    </row>
    <row r="37" spans="1:17" ht="15.75" customHeight="1">
      <c r="A37" s="13">
        <v>33</v>
      </c>
      <c r="K37" s="58" t="s">
        <v>285</v>
      </c>
      <c r="L37" s="59" t="s">
        <v>317</v>
      </c>
      <c r="M37" s="57"/>
      <c r="N37" s="57"/>
      <c r="O37" s="57"/>
      <c r="P37" s="57"/>
      <c r="Q37" s="57"/>
    </row>
    <row r="38" spans="1:17" ht="15.75" customHeight="1">
      <c r="A38" s="13">
        <v>34</v>
      </c>
      <c r="J38" s="4">
        <v>1</v>
      </c>
      <c r="K38" s="125" t="s">
        <v>37</v>
      </c>
      <c r="L38" s="15">
        <f t="shared" ref="L38:L46" si="4">SUM(M38:Q38)</f>
        <v>4018</v>
      </c>
      <c r="M38" s="10">
        <v>160</v>
      </c>
      <c r="N38" s="10">
        <v>840</v>
      </c>
      <c r="O38" s="10">
        <v>2101</v>
      </c>
      <c r="P38" s="56">
        <v>697</v>
      </c>
      <c r="Q38" s="10">
        <v>220</v>
      </c>
    </row>
    <row r="39" spans="1:17" ht="15.75" customHeight="1">
      <c r="J39" s="4">
        <v>2</v>
      </c>
      <c r="K39" s="123" t="s">
        <v>219</v>
      </c>
      <c r="L39" s="15">
        <f t="shared" si="4"/>
        <v>967</v>
      </c>
      <c r="M39" s="7">
        <v>60</v>
      </c>
      <c r="N39" s="7">
        <v>360</v>
      </c>
      <c r="O39" s="7">
        <v>240</v>
      </c>
      <c r="P39" s="56">
        <v>142</v>
      </c>
      <c r="Q39" s="7">
        <v>165</v>
      </c>
    </row>
    <row r="40" spans="1:17" ht="15.75" customHeight="1">
      <c r="J40" s="4">
        <v>3</v>
      </c>
      <c r="K40" s="123" t="s">
        <v>34</v>
      </c>
      <c r="L40" s="15">
        <f t="shared" si="4"/>
        <v>4142</v>
      </c>
      <c r="M40" s="7">
        <v>100</v>
      </c>
      <c r="N40" s="7">
        <v>960</v>
      </c>
      <c r="O40" s="7">
        <v>2205</v>
      </c>
      <c r="P40" s="56">
        <v>592</v>
      </c>
      <c r="Q40" s="7">
        <v>285</v>
      </c>
    </row>
    <row r="41" spans="1:17" ht="15.75" customHeight="1">
      <c r="J41" s="4">
        <v>4</v>
      </c>
      <c r="K41" s="123" t="s">
        <v>133</v>
      </c>
      <c r="L41" s="15">
        <f t="shared" si="4"/>
        <v>1816</v>
      </c>
      <c r="M41" s="7">
        <v>105</v>
      </c>
      <c r="N41" s="7">
        <v>490</v>
      </c>
      <c r="O41" s="7">
        <v>768</v>
      </c>
      <c r="P41" s="56">
        <v>318</v>
      </c>
      <c r="Q41" s="7">
        <v>135</v>
      </c>
    </row>
    <row r="42" spans="1:17" ht="15.75" customHeight="1">
      <c r="J42" s="4">
        <v>5</v>
      </c>
      <c r="K42" s="123" t="s">
        <v>196</v>
      </c>
      <c r="L42" s="15">
        <f t="shared" si="4"/>
        <v>1248</v>
      </c>
      <c r="M42" s="7">
        <v>135</v>
      </c>
      <c r="N42" s="7">
        <v>435</v>
      </c>
      <c r="O42" s="7">
        <v>428</v>
      </c>
      <c r="P42" s="56">
        <v>130</v>
      </c>
      <c r="Q42" s="7">
        <v>120</v>
      </c>
    </row>
    <row r="43" spans="1:17" ht="15.75" customHeight="1">
      <c r="J43" s="4">
        <v>6</v>
      </c>
      <c r="K43" s="123" t="s">
        <v>191</v>
      </c>
      <c r="L43" s="15">
        <f t="shared" si="4"/>
        <v>1291</v>
      </c>
      <c r="M43" s="7">
        <v>180</v>
      </c>
      <c r="N43" s="7">
        <v>300</v>
      </c>
      <c r="O43" s="7">
        <v>453</v>
      </c>
      <c r="P43" s="56">
        <v>273</v>
      </c>
      <c r="Q43" s="7">
        <v>85</v>
      </c>
    </row>
    <row r="44" spans="1:17" ht="15.75" customHeight="1">
      <c r="J44" s="4">
        <v>7</v>
      </c>
      <c r="K44" s="123" t="s">
        <v>70</v>
      </c>
      <c r="L44" s="15">
        <f t="shared" si="4"/>
        <v>2819</v>
      </c>
      <c r="M44" s="7">
        <v>140</v>
      </c>
      <c r="N44" s="7">
        <v>780</v>
      </c>
      <c r="O44" s="7">
        <v>1013</v>
      </c>
      <c r="P44" s="60">
        <v>576</v>
      </c>
      <c r="Q44" s="7">
        <v>310</v>
      </c>
    </row>
    <row r="45" spans="1:17" ht="15.75" customHeight="1">
      <c r="J45" s="4">
        <v>8</v>
      </c>
      <c r="K45" s="123" t="s">
        <v>202</v>
      </c>
      <c r="L45" s="15">
        <f t="shared" si="4"/>
        <v>1149</v>
      </c>
      <c r="M45" s="7">
        <v>60</v>
      </c>
      <c r="N45" s="7">
        <v>420</v>
      </c>
      <c r="O45" s="7">
        <v>380</v>
      </c>
      <c r="P45" s="56">
        <v>184</v>
      </c>
      <c r="Q45" s="7">
        <v>105</v>
      </c>
    </row>
    <row r="46" spans="1:17" ht="15.75" customHeight="1">
      <c r="J46" s="4">
        <v>9</v>
      </c>
      <c r="K46" s="123" t="s">
        <v>211</v>
      </c>
      <c r="L46" s="15">
        <f t="shared" si="4"/>
        <v>1068</v>
      </c>
      <c r="M46" s="7">
        <v>5</v>
      </c>
      <c r="N46" s="7">
        <v>460</v>
      </c>
      <c r="O46" s="7">
        <v>340</v>
      </c>
      <c r="P46" s="56">
        <v>178</v>
      </c>
      <c r="Q46" s="7">
        <v>85</v>
      </c>
    </row>
    <row r="47" spans="1:17" ht="15.75" customHeight="1">
      <c r="K47" s="9" t="s">
        <v>318</v>
      </c>
      <c r="L47" s="64">
        <f>AVERAGE(L39:L46)</f>
        <v>1812.5</v>
      </c>
    </row>
    <row r="48" spans="1:17" ht="15.75" customHeight="1">
      <c r="K48" s="9" t="s">
        <v>263</v>
      </c>
      <c r="L48" s="65">
        <f>(L38+L47)/2</f>
        <v>2915.25</v>
      </c>
      <c r="M48" s="73" t="s">
        <v>315</v>
      </c>
    </row>
    <row r="49" spans="10:17" ht="15.75" customHeight="1">
      <c r="K49" s="9" t="s">
        <v>272</v>
      </c>
      <c r="L49" s="64">
        <f>L47+L48</f>
        <v>4727.75</v>
      </c>
    </row>
    <row r="50" spans="10:17" ht="15.75" customHeight="1"/>
    <row r="51" spans="10:17" ht="15.75" customHeight="1">
      <c r="K51" s="58" t="s">
        <v>349</v>
      </c>
      <c r="L51" s="9" t="s">
        <v>317</v>
      </c>
      <c r="M51" s="57"/>
      <c r="N51" s="57"/>
      <c r="O51" s="57"/>
      <c r="P51" s="57"/>
      <c r="Q51" s="57"/>
    </row>
    <row r="52" spans="10:17" ht="15.75" customHeight="1">
      <c r="J52" s="4">
        <v>1</v>
      </c>
      <c r="K52" s="66" t="s">
        <v>13</v>
      </c>
      <c r="L52" s="83">
        <f t="shared" ref="L52:L59" si="5">M52+N52+O52+P52+Q52</f>
        <v>13995</v>
      </c>
      <c r="M52" s="10">
        <v>405</v>
      </c>
      <c r="N52" s="10">
        <v>2548</v>
      </c>
      <c r="O52" s="10">
        <v>6130</v>
      </c>
      <c r="P52" s="60">
        <v>4241</v>
      </c>
      <c r="Q52" s="10">
        <v>671</v>
      </c>
    </row>
    <row r="53" spans="10:17" ht="15.75" customHeight="1">
      <c r="J53" s="4">
        <v>2</v>
      </c>
      <c r="K53" s="124" t="s">
        <v>58</v>
      </c>
      <c r="L53" s="126">
        <f t="shared" si="5"/>
        <v>3150</v>
      </c>
      <c r="M53" s="7">
        <v>150</v>
      </c>
      <c r="N53" s="7">
        <v>910</v>
      </c>
      <c r="O53" s="7">
        <v>968</v>
      </c>
      <c r="P53" s="56">
        <v>557</v>
      </c>
      <c r="Q53" s="7">
        <v>565</v>
      </c>
    </row>
    <row r="54" spans="10:17" ht="15.75" customHeight="1">
      <c r="J54" s="4">
        <v>3</v>
      </c>
      <c r="K54" s="21" t="s">
        <v>61</v>
      </c>
      <c r="L54" s="126">
        <f t="shared" si="5"/>
        <v>1619</v>
      </c>
      <c r="M54" s="7">
        <v>190</v>
      </c>
      <c r="N54" s="7">
        <v>409</v>
      </c>
      <c r="O54" s="7">
        <v>582</v>
      </c>
      <c r="P54" s="56">
        <v>368</v>
      </c>
      <c r="Q54" s="7">
        <v>70</v>
      </c>
    </row>
    <row r="55" spans="10:17" ht="15.75" customHeight="1">
      <c r="J55" s="4">
        <v>4</v>
      </c>
      <c r="K55" s="21" t="s">
        <v>23</v>
      </c>
      <c r="L55" s="126">
        <f t="shared" si="5"/>
        <v>4863</v>
      </c>
      <c r="M55" s="7">
        <v>130</v>
      </c>
      <c r="N55" s="7">
        <v>1810</v>
      </c>
      <c r="O55" s="7">
        <v>2009</v>
      </c>
      <c r="P55" s="56">
        <v>539</v>
      </c>
      <c r="Q55" s="7">
        <v>375</v>
      </c>
    </row>
    <row r="56" spans="10:17" ht="15.75" customHeight="1">
      <c r="J56" s="4">
        <v>5</v>
      </c>
      <c r="K56" s="21" t="s">
        <v>69</v>
      </c>
      <c r="L56" s="126">
        <f t="shared" si="5"/>
        <v>2830</v>
      </c>
      <c r="M56" s="7">
        <v>110</v>
      </c>
      <c r="N56" s="7">
        <v>736</v>
      </c>
      <c r="O56" s="7">
        <v>1091</v>
      </c>
      <c r="P56" s="56">
        <v>638</v>
      </c>
      <c r="Q56" s="7">
        <v>255</v>
      </c>
    </row>
    <row r="57" spans="10:17" ht="15.75" customHeight="1">
      <c r="J57" s="4">
        <v>6</v>
      </c>
      <c r="K57" s="21" t="s">
        <v>78</v>
      </c>
      <c r="L57" s="126">
        <f t="shared" si="5"/>
        <v>2679</v>
      </c>
      <c r="M57" s="7">
        <v>100</v>
      </c>
      <c r="N57" s="7">
        <v>551</v>
      </c>
      <c r="O57" s="7">
        <v>1203</v>
      </c>
      <c r="P57" s="56">
        <v>604</v>
      </c>
      <c r="Q57" s="7">
        <v>221</v>
      </c>
    </row>
    <row r="58" spans="10:17" ht="15.75" customHeight="1">
      <c r="J58" s="4">
        <v>7</v>
      </c>
      <c r="K58" s="21" t="s">
        <v>86</v>
      </c>
      <c r="L58" s="126">
        <f t="shared" si="5"/>
        <v>2523</v>
      </c>
      <c r="M58" s="7">
        <v>100</v>
      </c>
      <c r="N58" s="7">
        <v>390</v>
      </c>
      <c r="O58" s="7">
        <v>809</v>
      </c>
      <c r="P58" s="56">
        <v>1059</v>
      </c>
      <c r="Q58" s="7">
        <v>165</v>
      </c>
    </row>
    <row r="59" spans="10:17" ht="15.75" customHeight="1">
      <c r="J59" s="4">
        <v>8</v>
      </c>
      <c r="K59" s="21" t="s">
        <v>236</v>
      </c>
      <c r="L59" s="126">
        <f t="shared" si="5"/>
        <v>742</v>
      </c>
      <c r="M59" s="7">
        <v>75</v>
      </c>
      <c r="N59" s="7">
        <v>180</v>
      </c>
      <c r="O59" s="7">
        <v>259</v>
      </c>
      <c r="P59" s="56">
        <v>103</v>
      </c>
      <c r="Q59" s="7">
        <v>125</v>
      </c>
    </row>
    <row r="60" spans="10:17" ht="15.75" customHeight="1">
      <c r="K60" s="9" t="s">
        <v>318</v>
      </c>
      <c r="L60" s="64">
        <f>AVERAGE(L53:L59)</f>
        <v>2629.4285714285716</v>
      </c>
    </row>
    <row r="61" spans="10:17" ht="15.75" customHeight="1">
      <c r="K61" s="9" t="s">
        <v>263</v>
      </c>
      <c r="L61" s="65">
        <f>(L52+L60)/2</f>
        <v>8312.2142857142862</v>
      </c>
    </row>
    <row r="62" spans="10:17" ht="15.75" customHeight="1">
      <c r="K62" s="9" t="s">
        <v>272</v>
      </c>
      <c r="L62" s="64">
        <f>L60+L61</f>
        <v>10941.642857142859</v>
      </c>
    </row>
    <row r="63" spans="10:17" ht="15.75" customHeight="1"/>
    <row r="64" spans="10:17" ht="15.75" customHeight="1">
      <c r="K64" s="9" t="s">
        <v>322</v>
      </c>
      <c r="L64" s="64">
        <f>(L65+L43)/2</f>
        <v>1789.030303030303</v>
      </c>
      <c r="M64" s="73" t="s">
        <v>191</v>
      </c>
    </row>
    <row r="65" spans="10:12" ht="15.75" customHeight="1">
      <c r="K65" s="4" t="s">
        <v>323</v>
      </c>
      <c r="L65" s="19">
        <f>$C$36</f>
        <v>2287.060606060606</v>
      </c>
    </row>
    <row r="66" spans="10:12" ht="15.75" customHeight="1"/>
    <row r="67" spans="10:12" ht="15.75" customHeight="1">
      <c r="K67" s="9" t="s">
        <v>324</v>
      </c>
      <c r="L67" s="15">
        <f>L72+L64</f>
        <v>7296.1910173160177</v>
      </c>
    </row>
    <row r="68" spans="10:12" ht="15.75" customHeight="1">
      <c r="J68" s="73">
        <v>1</v>
      </c>
      <c r="K68" s="59" t="s">
        <v>350</v>
      </c>
      <c r="L68" s="64">
        <v>2912.25</v>
      </c>
    </row>
    <row r="69" spans="10:12" ht="15.75" customHeight="1">
      <c r="J69" s="73">
        <v>2</v>
      </c>
      <c r="K69" s="9" t="s">
        <v>295</v>
      </c>
      <c r="L69" s="87">
        <v>3447</v>
      </c>
    </row>
    <row r="70" spans="10:12" ht="15.75" customHeight="1">
      <c r="J70" s="73">
        <v>3</v>
      </c>
      <c r="K70" s="59" t="s">
        <v>351</v>
      </c>
      <c r="L70" s="87">
        <v>4727.75</v>
      </c>
    </row>
    <row r="71" spans="10:12" ht="15.75" customHeight="1">
      <c r="J71" s="73">
        <v>4</v>
      </c>
      <c r="K71" s="59" t="s">
        <v>352</v>
      </c>
      <c r="L71" s="87">
        <v>10941.642857142859</v>
      </c>
    </row>
    <row r="72" spans="10:12" ht="15.75" customHeight="1">
      <c r="K72" s="9" t="s">
        <v>331</v>
      </c>
      <c r="L72" s="10">
        <f>AVERAGE(L68:L71)</f>
        <v>5507.1607142857147</v>
      </c>
    </row>
    <row r="73" spans="10:12" ht="15.75" customHeight="1"/>
    <row r="74" spans="10:12" ht="15.75" customHeight="1"/>
    <row r="75" spans="10:12" ht="15.75" customHeight="1"/>
    <row r="76" spans="10:12" ht="15.75" customHeight="1"/>
    <row r="77" spans="10:12" ht="15.75" customHeight="1"/>
    <row r="78" spans="10:12" ht="15.75" customHeight="1"/>
    <row r="79" spans="10:12" ht="15.75" customHeight="1"/>
    <row r="80" spans="10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igfRA7P+GTC9SLZgXR5caragqz8rDte7mxvPDDgQQOxZFziKybmaqvsUYzun7PregjH/Rr0hc5l3dZarD5DWCQ==" saltValue="qE32mkQ8iegR0864+z2PlQ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outlinePr summaryBelow="0" summaryRight="0"/>
  </sheetPr>
  <dimension ref="A1:H36"/>
  <sheetViews>
    <sheetView workbookViewId="0">
      <selection activeCell="A2" sqref="A2:H2"/>
    </sheetView>
  </sheetViews>
  <sheetFormatPr defaultColWidth="14.42578125" defaultRowHeight="15" customHeight="1"/>
  <cols>
    <col min="1" max="1" width="4.7109375" customWidth="1"/>
    <col min="2" max="2" width="18.5703125" customWidth="1"/>
    <col min="3" max="3" width="11.7109375" customWidth="1"/>
    <col min="4" max="4" width="15" customWidth="1"/>
    <col min="5" max="5" width="10.85546875" customWidth="1"/>
    <col min="6" max="6" width="11.85546875" customWidth="1"/>
    <col min="7" max="7" width="10.85546875" customWidth="1"/>
    <col min="8" max="8" width="15.85546875" customWidth="1"/>
  </cols>
  <sheetData>
    <row r="1" spans="1:8" ht="22.5" customHeight="1" thickBot="1">
      <c r="A1" s="224" t="s">
        <v>353</v>
      </c>
      <c r="B1" s="221"/>
      <c r="C1" s="221"/>
      <c r="D1" s="221"/>
      <c r="E1" s="221"/>
      <c r="F1" s="221"/>
      <c r="G1" s="221"/>
      <c r="H1" s="221"/>
    </row>
    <row r="2" spans="1:8" ht="75.75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13">
        <v>1</v>
      </c>
      <c r="B3" s="21" t="s">
        <v>13</v>
      </c>
      <c r="C3" s="127">
        <f t="shared" ref="C3:C35" si="0">D3+E3+F3+G3+H3</f>
        <v>13995</v>
      </c>
      <c r="D3" s="14">
        <v>405</v>
      </c>
      <c r="E3" s="14">
        <v>2548</v>
      </c>
      <c r="F3" s="14">
        <v>6130</v>
      </c>
      <c r="G3" s="14">
        <v>4241</v>
      </c>
      <c r="H3" s="14">
        <v>671</v>
      </c>
    </row>
    <row r="4" spans="1:8">
      <c r="A4" s="13">
        <v>2</v>
      </c>
      <c r="B4" s="21" t="s">
        <v>23</v>
      </c>
      <c r="C4" s="127">
        <f t="shared" si="0"/>
        <v>4863</v>
      </c>
      <c r="D4" s="14">
        <v>130</v>
      </c>
      <c r="E4" s="14">
        <v>1810</v>
      </c>
      <c r="F4" s="14">
        <v>2009</v>
      </c>
      <c r="G4" s="14">
        <v>539</v>
      </c>
      <c r="H4" s="14">
        <v>375</v>
      </c>
    </row>
    <row r="5" spans="1:8">
      <c r="A5" s="13">
        <v>3</v>
      </c>
      <c r="B5" s="123" t="s">
        <v>34</v>
      </c>
      <c r="C5" s="127">
        <f t="shared" si="0"/>
        <v>4142</v>
      </c>
      <c r="D5" s="14">
        <v>100</v>
      </c>
      <c r="E5" s="14">
        <v>960</v>
      </c>
      <c r="F5" s="14">
        <v>2205</v>
      </c>
      <c r="G5" s="14">
        <v>592</v>
      </c>
      <c r="H5" s="14">
        <v>285</v>
      </c>
    </row>
    <row r="6" spans="1:8">
      <c r="A6" s="13">
        <v>4</v>
      </c>
      <c r="B6" s="123" t="s">
        <v>37</v>
      </c>
      <c r="C6" s="127">
        <f t="shared" si="0"/>
        <v>4018</v>
      </c>
      <c r="D6" s="14">
        <v>160</v>
      </c>
      <c r="E6" s="14">
        <v>840</v>
      </c>
      <c r="F6" s="14">
        <v>2101</v>
      </c>
      <c r="G6" s="14">
        <v>697</v>
      </c>
      <c r="H6" s="14">
        <v>220</v>
      </c>
    </row>
    <row r="7" spans="1:8">
      <c r="A7" s="13">
        <v>5</v>
      </c>
      <c r="B7" s="124" t="s">
        <v>58</v>
      </c>
      <c r="C7" s="127">
        <f t="shared" si="0"/>
        <v>3150</v>
      </c>
      <c r="D7" s="14">
        <v>150</v>
      </c>
      <c r="E7" s="14">
        <v>910</v>
      </c>
      <c r="F7" s="14">
        <v>968</v>
      </c>
      <c r="G7" s="14">
        <v>557</v>
      </c>
      <c r="H7" s="14">
        <v>565</v>
      </c>
    </row>
    <row r="8" spans="1:8">
      <c r="A8" s="13">
        <v>6</v>
      </c>
      <c r="B8" s="21" t="s">
        <v>69</v>
      </c>
      <c r="C8" s="127">
        <f t="shared" si="0"/>
        <v>2830</v>
      </c>
      <c r="D8" s="14">
        <v>110</v>
      </c>
      <c r="E8" s="14">
        <v>736</v>
      </c>
      <c r="F8" s="14">
        <v>1091</v>
      </c>
      <c r="G8" s="14">
        <v>638</v>
      </c>
      <c r="H8" s="14">
        <v>255</v>
      </c>
    </row>
    <row r="9" spans="1:8">
      <c r="A9" s="13">
        <v>7</v>
      </c>
      <c r="B9" s="123" t="s">
        <v>70</v>
      </c>
      <c r="C9" s="127">
        <f t="shared" si="0"/>
        <v>2819</v>
      </c>
      <c r="D9" s="14">
        <v>140</v>
      </c>
      <c r="E9" s="14">
        <v>780</v>
      </c>
      <c r="F9" s="14">
        <v>1013</v>
      </c>
      <c r="G9" s="14">
        <v>576</v>
      </c>
      <c r="H9" s="14">
        <v>310</v>
      </c>
    </row>
    <row r="10" spans="1:8">
      <c r="A10" s="13">
        <v>8</v>
      </c>
      <c r="B10" s="21" t="s">
        <v>77</v>
      </c>
      <c r="C10" s="127">
        <f t="shared" si="0"/>
        <v>2712</v>
      </c>
      <c r="D10" s="14">
        <v>5</v>
      </c>
      <c r="E10" s="14">
        <v>664</v>
      </c>
      <c r="F10" s="14">
        <v>640</v>
      </c>
      <c r="G10" s="14">
        <v>1348</v>
      </c>
      <c r="H10" s="14">
        <v>55</v>
      </c>
    </row>
    <row r="11" spans="1:8">
      <c r="A11" s="13">
        <v>9</v>
      </c>
      <c r="B11" s="21" t="s">
        <v>78</v>
      </c>
      <c r="C11" s="127">
        <f t="shared" si="0"/>
        <v>2679</v>
      </c>
      <c r="D11" s="14">
        <v>100</v>
      </c>
      <c r="E11" s="14">
        <v>551</v>
      </c>
      <c r="F11" s="14">
        <v>1203</v>
      </c>
      <c r="G11" s="14">
        <v>604</v>
      </c>
      <c r="H11" s="14">
        <v>221</v>
      </c>
    </row>
    <row r="12" spans="1:8">
      <c r="A12" s="111">
        <v>10</v>
      </c>
      <c r="B12" s="128" t="s">
        <v>84</v>
      </c>
      <c r="C12" s="129">
        <f t="shared" si="0"/>
        <v>2566</v>
      </c>
      <c r="D12" s="111">
        <v>100</v>
      </c>
      <c r="E12" s="111">
        <v>700</v>
      </c>
      <c r="F12" s="111">
        <v>1332</v>
      </c>
      <c r="G12" s="111">
        <v>364</v>
      </c>
      <c r="H12" s="111">
        <v>70</v>
      </c>
    </row>
    <row r="13" spans="1:8">
      <c r="A13" s="13">
        <v>11</v>
      </c>
      <c r="B13" s="74" t="s">
        <v>86</v>
      </c>
      <c r="C13" s="127">
        <f t="shared" si="0"/>
        <v>2523</v>
      </c>
      <c r="D13" s="14">
        <v>100</v>
      </c>
      <c r="E13" s="14">
        <v>390</v>
      </c>
      <c r="F13" s="14">
        <v>809</v>
      </c>
      <c r="G13" s="14">
        <v>1059</v>
      </c>
      <c r="H13" s="14">
        <v>165</v>
      </c>
    </row>
    <row r="14" spans="1:8">
      <c r="A14" s="13">
        <v>12</v>
      </c>
      <c r="B14" s="21" t="s">
        <v>89</v>
      </c>
      <c r="C14" s="127">
        <f t="shared" si="0"/>
        <v>2496</v>
      </c>
      <c r="D14" s="13">
        <v>100</v>
      </c>
      <c r="E14" s="13">
        <v>661</v>
      </c>
      <c r="F14" s="13">
        <v>1423</v>
      </c>
      <c r="G14" s="13">
        <v>242</v>
      </c>
      <c r="H14" s="13">
        <v>70</v>
      </c>
    </row>
    <row r="15" spans="1:8">
      <c r="A15" s="13">
        <v>13</v>
      </c>
      <c r="B15" s="21" t="s">
        <v>112</v>
      </c>
      <c r="C15" s="127">
        <f t="shared" si="0"/>
        <v>2079</v>
      </c>
      <c r="D15" s="14">
        <v>160</v>
      </c>
      <c r="E15" s="14">
        <v>560</v>
      </c>
      <c r="F15" s="14">
        <v>718</v>
      </c>
      <c r="G15" s="14">
        <v>511</v>
      </c>
      <c r="H15" s="14">
        <v>130</v>
      </c>
    </row>
    <row r="16" spans="1:8">
      <c r="A16" s="13">
        <v>14</v>
      </c>
      <c r="B16" s="21" t="s">
        <v>114</v>
      </c>
      <c r="C16" s="127">
        <f t="shared" si="0"/>
        <v>2071</v>
      </c>
      <c r="D16" s="13">
        <v>80</v>
      </c>
      <c r="E16" s="13">
        <v>550</v>
      </c>
      <c r="F16" s="13">
        <v>1153</v>
      </c>
      <c r="G16" s="13">
        <v>213</v>
      </c>
      <c r="H16" s="13">
        <v>75</v>
      </c>
    </row>
    <row r="17" spans="1:8">
      <c r="A17" s="13">
        <v>15</v>
      </c>
      <c r="B17" s="21" t="s">
        <v>117</v>
      </c>
      <c r="C17" s="127">
        <f t="shared" si="0"/>
        <v>2040</v>
      </c>
      <c r="D17" s="13">
        <v>130</v>
      </c>
      <c r="E17" s="13">
        <v>520</v>
      </c>
      <c r="F17" s="13">
        <v>632</v>
      </c>
      <c r="G17" s="13">
        <v>648</v>
      </c>
      <c r="H17" s="13">
        <v>110</v>
      </c>
    </row>
    <row r="18" spans="1:8">
      <c r="A18" s="13">
        <v>16</v>
      </c>
      <c r="B18" s="123" t="s">
        <v>133</v>
      </c>
      <c r="C18" s="127">
        <f t="shared" si="0"/>
        <v>1816</v>
      </c>
      <c r="D18" s="14">
        <v>105</v>
      </c>
      <c r="E18" s="14">
        <v>490</v>
      </c>
      <c r="F18" s="14">
        <v>768</v>
      </c>
      <c r="G18" s="14">
        <v>318</v>
      </c>
      <c r="H18" s="14">
        <v>135</v>
      </c>
    </row>
    <row r="19" spans="1:8">
      <c r="A19" s="13">
        <v>17</v>
      </c>
      <c r="B19" s="21" t="s">
        <v>146</v>
      </c>
      <c r="C19" s="127">
        <f t="shared" si="0"/>
        <v>1720</v>
      </c>
      <c r="D19" s="14">
        <v>75</v>
      </c>
      <c r="E19" s="14">
        <v>570</v>
      </c>
      <c r="F19" s="14">
        <v>606</v>
      </c>
      <c r="G19" s="14">
        <v>304</v>
      </c>
      <c r="H19" s="14">
        <v>165</v>
      </c>
    </row>
    <row r="20" spans="1:8">
      <c r="A20" s="13">
        <v>18</v>
      </c>
      <c r="B20" s="21" t="s">
        <v>150</v>
      </c>
      <c r="C20" s="127">
        <f t="shared" si="0"/>
        <v>1646</v>
      </c>
      <c r="D20" s="13">
        <v>60</v>
      </c>
      <c r="E20" s="13">
        <v>610</v>
      </c>
      <c r="F20" s="13">
        <v>724</v>
      </c>
      <c r="G20" s="13">
        <v>212</v>
      </c>
      <c r="H20" s="13">
        <v>40</v>
      </c>
    </row>
    <row r="21" spans="1:8">
      <c r="A21" s="13">
        <v>19</v>
      </c>
      <c r="B21" s="21" t="s">
        <v>61</v>
      </c>
      <c r="C21" s="127">
        <f t="shared" si="0"/>
        <v>1619</v>
      </c>
      <c r="D21" s="14">
        <v>190</v>
      </c>
      <c r="E21" s="14">
        <v>409</v>
      </c>
      <c r="F21" s="14">
        <v>582</v>
      </c>
      <c r="G21" s="14">
        <v>368</v>
      </c>
      <c r="H21" s="14">
        <v>70</v>
      </c>
    </row>
    <row r="22" spans="1:8">
      <c r="A22" s="13">
        <v>20</v>
      </c>
      <c r="B22" s="21" t="s">
        <v>163</v>
      </c>
      <c r="C22" s="127">
        <f t="shared" si="0"/>
        <v>1517</v>
      </c>
      <c r="D22" s="14">
        <v>60</v>
      </c>
      <c r="E22" s="14">
        <v>240</v>
      </c>
      <c r="F22" s="14">
        <v>1009</v>
      </c>
      <c r="G22" s="14">
        <v>88</v>
      </c>
      <c r="H22" s="14">
        <v>120</v>
      </c>
    </row>
    <row r="23" spans="1:8">
      <c r="A23" s="13">
        <v>21</v>
      </c>
      <c r="B23" s="21" t="s">
        <v>186</v>
      </c>
      <c r="C23" s="127">
        <f t="shared" si="0"/>
        <v>1315</v>
      </c>
      <c r="D23" s="13">
        <v>105</v>
      </c>
      <c r="E23" s="13">
        <v>700</v>
      </c>
      <c r="F23" s="13">
        <v>349</v>
      </c>
      <c r="G23" s="13">
        <v>121</v>
      </c>
      <c r="H23" s="13">
        <v>40</v>
      </c>
    </row>
    <row r="24" spans="1:8">
      <c r="A24" s="13">
        <v>22</v>
      </c>
      <c r="B24" s="123" t="s">
        <v>191</v>
      </c>
      <c r="C24" s="127">
        <f t="shared" si="0"/>
        <v>1291</v>
      </c>
      <c r="D24" s="14">
        <v>180</v>
      </c>
      <c r="E24" s="14">
        <v>300</v>
      </c>
      <c r="F24" s="14">
        <v>453</v>
      </c>
      <c r="G24" s="14">
        <v>273</v>
      </c>
      <c r="H24" s="14">
        <v>85</v>
      </c>
    </row>
    <row r="25" spans="1:8">
      <c r="A25" s="13">
        <v>23</v>
      </c>
      <c r="B25" s="21" t="s">
        <v>193</v>
      </c>
      <c r="C25" s="127">
        <f t="shared" si="0"/>
        <v>1267</v>
      </c>
      <c r="D25" s="13">
        <v>100</v>
      </c>
      <c r="E25" s="13">
        <v>314</v>
      </c>
      <c r="F25" s="13">
        <v>483</v>
      </c>
      <c r="G25" s="13">
        <v>250</v>
      </c>
      <c r="H25" s="13">
        <v>120</v>
      </c>
    </row>
    <row r="26" spans="1:8">
      <c r="A26" s="13">
        <v>24</v>
      </c>
      <c r="B26" s="21" t="s">
        <v>195</v>
      </c>
      <c r="C26" s="127">
        <f t="shared" si="0"/>
        <v>1263</v>
      </c>
      <c r="D26" s="13">
        <v>150</v>
      </c>
      <c r="E26" s="13">
        <v>240</v>
      </c>
      <c r="F26" s="13">
        <v>310</v>
      </c>
      <c r="G26" s="13">
        <v>523</v>
      </c>
      <c r="H26" s="13">
        <v>40</v>
      </c>
    </row>
    <row r="27" spans="1:8">
      <c r="A27" s="13">
        <v>25</v>
      </c>
      <c r="B27" s="123" t="s">
        <v>196</v>
      </c>
      <c r="C27" s="127">
        <f t="shared" si="0"/>
        <v>1248</v>
      </c>
      <c r="D27" s="14">
        <v>135</v>
      </c>
      <c r="E27" s="14">
        <v>435</v>
      </c>
      <c r="F27" s="14">
        <v>428</v>
      </c>
      <c r="G27" s="14">
        <v>130</v>
      </c>
      <c r="H27" s="14">
        <v>120</v>
      </c>
    </row>
    <row r="28" spans="1:8">
      <c r="A28" s="13">
        <v>26</v>
      </c>
      <c r="B28" s="123" t="s">
        <v>202</v>
      </c>
      <c r="C28" s="127">
        <f t="shared" si="0"/>
        <v>1149</v>
      </c>
      <c r="D28" s="14">
        <v>60</v>
      </c>
      <c r="E28" s="14">
        <v>420</v>
      </c>
      <c r="F28" s="14">
        <v>380</v>
      </c>
      <c r="G28" s="14">
        <v>184</v>
      </c>
      <c r="H28" s="14">
        <v>105</v>
      </c>
    </row>
    <row r="29" spans="1:8">
      <c r="A29" s="13">
        <v>27</v>
      </c>
      <c r="B29" s="123" t="s">
        <v>211</v>
      </c>
      <c r="C29" s="127">
        <f t="shared" si="0"/>
        <v>1068</v>
      </c>
      <c r="D29" s="14">
        <v>5</v>
      </c>
      <c r="E29" s="14">
        <v>460</v>
      </c>
      <c r="F29" s="14">
        <v>340</v>
      </c>
      <c r="G29" s="14">
        <v>178</v>
      </c>
      <c r="H29" s="14">
        <v>85</v>
      </c>
    </row>
    <row r="30" spans="1:8">
      <c r="A30" s="13">
        <v>28</v>
      </c>
      <c r="B30" s="123" t="s">
        <v>219</v>
      </c>
      <c r="C30" s="127">
        <f t="shared" si="0"/>
        <v>967</v>
      </c>
      <c r="D30" s="14">
        <v>60</v>
      </c>
      <c r="E30" s="14">
        <v>360</v>
      </c>
      <c r="F30" s="14">
        <v>240</v>
      </c>
      <c r="G30" s="14">
        <v>142</v>
      </c>
      <c r="H30" s="14">
        <v>165</v>
      </c>
    </row>
    <row r="31" spans="1:8">
      <c r="A31" s="13">
        <v>29</v>
      </c>
      <c r="B31" s="21" t="s">
        <v>236</v>
      </c>
      <c r="C31" s="127">
        <f t="shared" si="0"/>
        <v>742</v>
      </c>
      <c r="D31" s="14">
        <v>75</v>
      </c>
      <c r="E31" s="14">
        <v>180</v>
      </c>
      <c r="F31" s="14">
        <v>259</v>
      </c>
      <c r="G31" s="14">
        <v>103</v>
      </c>
      <c r="H31" s="14">
        <v>125</v>
      </c>
    </row>
    <row r="32" spans="1:8">
      <c r="A32" s="13">
        <v>30</v>
      </c>
      <c r="B32" s="21" t="s">
        <v>239</v>
      </c>
      <c r="C32" s="127">
        <f t="shared" si="0"/>
        <v>705</v>
      </c>
      <c r="D32" s="14">
        <v>0</v>
      </c>
      <c r="E32" s="14">
        <v>310</v>
      </c>
      <c r="F32" s="14">
        <v>300</v>
      </c>
      <c r="G32" s="14">
        <v>30</v>
      </c>
      <c r="H32" s="14">
        <v>65</v>
      </c>
    </row>
    <row r="33" spans="1:8">
      <c r="A33" s="13">
        <v>31</v>
      </c>
      <c r="B33" s="21" t="s">
        <v>249</v>
      </c>
      <c r="C33" s="127">
        <f t="shared" si="0"/>
        <v>497</v>
      </c>
      <c r="D33" s="14">
        <v>260</v>
      </c>
      <c r="E33" s="14">
        <v>20</v>
      </c>
      <c r="F33" s="14">
        <v>0</v>
      </c>
      <c r="G33" s="14">
        <v>217</v>
      </c>
      <c r="H33" s="14">
        <v>0</v>
      </c>
    </row>
    <row r="34" spans="1:8">
      <c r="A34" s="18">
        <v>32</v>
      </c>
      <c r="B34" s="21" t="s">
        <v>252</v>
      </c>
      <c r="C34" s="127">
        <f t="shared" si="0"/>
        <v>340</v>
      </c>
      <c r="D34" s="14">
        <v>110</v>
      </c>
      <c r="E34" s="14">
        <v>50</v>
      </c>
      <c r="F34" s="14">
        <v>10</v>
      </c>
      <c r="G34" s="14">
        <v>170</v>
      </c>
      <c r="H34" s="14">
        <v>0</v>
      </c>
    </row>
    <row r="35" spans="1:8">
      <c r="A35" s="4">
        <v>33</v>
      </c>
      <c r="B35" s="130" t="s">
        <v>253</v>
      </c>
      <c r="C35" s="127">
        <f t="shared" si="0"/>
        <v>320</v>
      </c>
      <c r="D35" s="13">
        <v>60</v>
      </c>
      <c r="E35" s="13">
        <v>110</v>
      </c>
      <c r="F35" s="13">
        <v>60</v>
      </c>
      <c r="G35" s="13">
        <v>85</v>
      </c>
      <c r="H35" s="13">
        <v>5</v>
      </c>
    </row>
    <row r="36" spans="1:8">
      <c r="A36" s="131"/>
      <c r="B36" s="132" t="s">
        <v>260</v>
      </c>
      <c r="C36" s="133">
        <f>AVERAGE(C3:C35)</f>
        <v>2287.060606060606</v>
      </c>
    </row>
  </sheetData>
  <sheetProtection algorithmName="SHA-512" hashValue="/8O0aSNJWCA1nGKSmG/w4pm2cfSO9f6BPx3hwHbPe0MRk3r4TRZ1xHqqfdCkNgn+Q4wV3uybBexe85qgETyIHQ==" saltValue="0rXCe48gHb/acFRPG5U9lA==" spinCount="100000" sheet="1" objects="1" scenarios="1"/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R1000"/>
  <sheetViews>
    <sheetView workbookViewId="0">
      <selection sqref="A1:H1"/>
    </sheetView>
  </sheetViews>
  <sheetFormatPr defaultColWidth="14.42578125" defaultRowHeight="15" customHeight="1"/>
  <cols>
    <col min="1" max="1" width="6.28515625" customWidth="1"/>
    <col min="2" max="2" width="22.7109375" customWidth="1"/>
    <col min="3" max="3" width="11" customWidth="1"/>
    <col min="4" max="4" width="10.42578125" customWidth="1"/>
    <col min="5" max="5" width="11.28515625" customWidth="1"/>
    <col min="6" max="6" width="10.42578125" customWidth="1"/>
    <col min="7" max="7" width="10.28515625" customWidth="1"/>
    <col min="8" max="8" width="11" customWidth="1"/>
    <col min="9" max="9" width="11.140625" customWidth="1"/>
    <col min="10" max="10" width="6.28515625" customWidth="1"/>
    <col min="11" max="11" width="27.7109375" customWidth="1"/>
    <col min="12" max="12" width="9.140625" customWidth="1"/>
    <col min="13" max="15" width="8.85546875" customWidth="1"/>
    <col min="16" max="16" width="11.5703125" customWidth="1"/>
    <col min="17" max="26" width="8.85546875" customWidth="1"/>
  </cols>
  <sheetData>
    <row r="1" spans="1:18" ht="24.75" customHeight="1">
      <c r="A1" s="225" t="s">
        <v>354</v>
      </c>
      <c r="B1" s="221"/>
      <c r="C1" s="221"/>
      <c r="D1" s="221"/>
      <c r="E1" s="221"/>
      <c r="F1" s="221"/>
      <c r="G1" s="221"/>
      <c r="H1" s="221"/>
    </row>
    <row r="2" spans="1:18" ht="47.25">
      <c r="A2" s="4"/>
      <c r="B2" s="1" t="s">
        <v>2</v>
      </c>
      <c r="C2" s="5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K2" s="134" t="s">
        <v>273</v>
      </c>
      <c r="L2" s="135"/>
      <c r="M2" s="135"/>
    </row>
    <row r="3" spans="1:18">
      <c r="A3" s="4">
        <v>1</v>
      </c>
      <c r="B3" s="21" t="s">
        <v>10</v>
      </c>
      <c r="C3" s="55">
        <f t="shared" ref="C3:C28" si="0">D3+E3+F3+G3+H3</f>
        <v>28652</v>
      </c>
      <c r="D3" s="4">
        <v>110</v>
      </c>
      <c r="E3" s="4">
        <v>1853</v>
      </c>
      <c r="F3" s="4">
        <v>2278</v>
      </c>
      <c r="G3" s="63">
        <v>24281</v>
      </c>
      <c r="H3" s="4">
        <v>130</v>
      </c>
      <c r="J3" s="4">
        <v>1</v>
      </c>
      <c r="K3" s="21" t="s">
        <v>10</v>
      </c>
      <c r="L3" s="17">
        <f t="shared" ref="L3:L10" si="1">SUM(M3:Q3)</f>
        <v>28652</v>
      </c>
      <c r="M3" s="4">
        <v>110</v>
      </c>
      <c r="N3" s="4">
        <v>1853</v>
      </c>
      <c r="O3" s="4">
        <v>2278</v>
      </c>
      <c r="P3" s="63">
        <v>24281</v>
      </c>
      <c r="Q3" s="4">
        <v>130</v>
      </c>
    </row>
    <row r="4" spans="1:18">
      <c r="A4" s="4">
        <v>2</v>
      </c>
      <c r="B4" s="21" t="s">
        <v>14</v>
      </c>
      <c r="C4" s="55">
        <f t="shared" si="0"/>
        <v>8426</v>
      </c>
      <c r="D4" s="4">
        <v>290</v>
      </c>
      <c r="E4" s="4">
        <v>1620</v>
      </c>
      <c r="F4" s="4">
        <v>1925</v>
      </c>
      <c r="G4" s="63">
        <v>4371</v>
      </c>
      <c r="H4" s="4">
        <v>220</v>
      </c>
      <c r="J4" s="4">
        <v>2</v>
      </c>
      <c r="K4" s="21" t="s">
        <v>14</v>
      </c>
      <c r="L4" s="17">
        <f t="shared" si="1"/>
        <v>8426</v>
      </c>
      <c r="M4" s="4">
        <v>290</v>
      </c>
      <c r="N4" s="136">
        <v>1620</v>
      </c>
      <c r="O4" s="4">
        <v>1925</v>
      </c>
      <c r="P4" s="63">
        <v>4371</v>
      </c>
      <c r="Q4" s="4">
        <v>220</v>
      </c>
    </row>
    <row r="5" spans="1:18">
      <c r="A5" s="4">
        <v>3</v>
      </c>
      <c r="B5" s="66" t="s">
        <v>18</v>
      </c>
      <c r="C5" s="55">
        <f t="shared" si="0"/>
        <v>5966</v>
      </c>
      <c r="D5" s="4">
        <v>250</v>
      </c>
      <c r="E5" s="4">
        <v>1047</v>
      </c>
      <c r="F5" s="4">
        <v>2930</v>
      </c>
      <c r="G5" s="63">
        <v>1669</v>
      </c>
      <c r="H5" s="4">
        <v>70</v>
      </c>
      <c r="J5" s="4">
        <v>3</v>
      </c>
      <c r="K5" s="66" t="s">
        <v>18</v>
      </c>
      <c r="L5" s="17">
        <f t="shared" si="1"/>
        <v>5966</v>
      </c>
      <c r="M5" s="9">
        <v>250</v>
      </c>
      <c r="N5" s="9">
        <v>1047</v>
      </c>
      <c r="O5" s="9">
        <v>2930</v>
      </c>
      <c r="P5" s="68">
        <v>1669</v>
      </c>
      <c r="Q5" s="9">
        <v>70</v>
      </c>
    </row>
    <row r="6" spans="1:18">
      <c r="A6" s="4">
        <v>4</v>
      </c>
      <c r="B6" s="21" t="s">
        <v>49</v>
      </c>
      <c r="C6" s="55">
        <f t="shared" si="0"/>
        <v>3588</v>
      </c>
      <c r="D6" s="4">
        <v>100</v>
      </c>
      <c r="E6" s="4">
        <v>800</v>
      </c>
      <c r="F6" s="4">
        <v>2068</v>
      </c>
      <c r="G6" s="63">
        <v>580</v>
      </c>
      <c r="H6" s="4">
        <v>40</v>
      </c>
      <c r="J6" s="4">
        <v>4</v>
      </c>
      <c r="K6" s="21" t="s">
        <v>49</v>
      </c>
      <c r="L6" s="17">
        <f t="shared" si="1"/>
        <v>3588</v>
      </c>
      <c r="M6" s="4">
        <v>100</v>
      </c>
      <c r="N6" s="4">
        <v>800</v>
      </c>
      <c r="O6" s="4">
        <v>2068</v>
      </c>
      <c r="P6" s="63">
        <v>580</v>
      </c>
      <c r="Q6" s="4">
        <v>40</v>
      </c>
    </row>
    <row r="7" spans="1:18">
      <c r="A7" s="4">
        <v>5</v>
      </c>
      <c r="B7" s="21" t="s">
        <v>31</v>
      </c>
      <c r="C7" s="55">
        <f t="shared" si="0"/>
        <v>4258</v>
      </c>
      <c r="D7" s="4">
        <v>160</v>
      </c>
      <c r="E7" s="4">
        <v>876</v>
      </c>
      <c r="F7" s="4">
        <v>1880</v>
      </c>
      <c r="G7" s="63">
        <v>1317</v>
      </c>
      <c r="H7" s="4">
        <v>25</v>
      </c>
      <c r="J7" s="4">
        <v>5</v>
      </c>
      <c r="K7" s="21" t="s">
        <v>31</v>
      </c>
      <c r="L7" s="17">
        <f t="shared" si="1"/>
        <v>4258</v>
      </c>
      <c r="M7" s="4">
        <v>160</v>
      </c>
      <c r="N7" s="4">
        <v>876</v>
      </c>
      <c r="O7" s="4">
        <v>1880</v>
      </c>
      <c r="P7" s="63">
        <v>1317</v>
      </c>
      <c r="Q7" s="4">
        <v>25</v>
      </c>
    </row>
    <row r="8" spans="1:18">
      <c r="A8" s="4">
        <v>6</v>
      </c>
      <c r="B8" s="21" t="s">
        <v>48</v>
      </c>
      <c r="C8" s="55">
        <f t="shared" si="0"/>
        <v>3639</v>
      </c>
      <c r="D8" s="4">
        <v>10</v>
      </c>
      <c r="E8" s="4">
        <v>1170</v>
      </c>
      <c r="F8" s="4">
        <v>2284</v>
      </c>
      <c r="G8" s="63">
        <v>171</v>
      </c>
      <c r="H8" s="4">
        <v>4</v>
      </c>
      <c r="J8" s="4">
        <v>6</v>
      </c>
      <c r="K8" s="21" t="s">
        <v>48</v>
      </c>
      <c r="L8" s="17">
        <f t="shared" si="1"/>
        <v>3639</v>
      </c>
      <c r="M8" s="4">
        <v>10</v>
      </c>
      <c r="N8" s="4">
        <v>1170</v>
      </c>
      <c r="O8" s="4">
        <v>2284</v>
      </c>
      <c r="P8" s="63">
        <v>171</v>
      </c>
      <c r="Q8" s="4">
        <v>4</v>
      </c>
    </row>
    <row r="9" spans="1:18">
      <c r="A9" s="4">
        <v>7</v>
      </c>
      <c r="B9" s="21" t="s">
        <v>11</v>
      </c>
      <c r="C9" s="55">
        <f t="shared" si="0"/>
        <v>18252</v>
      </c>
      <c r="D9" s="4">
        <v>60</v>
      </c>
      <c r="E9" s="4">
        <v>500</v>
      </c>
      <c r="F9" s="4">
        <v>1140</v>
      </c>
      <c r="G9" s="63">
        <v>16497</v>
      </c>
      <c r="H9" s="4">
        <v>55</v>
      </c>
      <c r="J9" s="4">
        <v>7</v>
      </c>
      <c r="K9" s="21" t="s">
        <v>11</v>
      </c>
      <c r="L9" s="17">
        <f t="shared" si="1"/>
        <v>18252</v>
      </c>
      <c r="M9" s="4">
        <v>60</v>
      </c>
      <c r="N9" s="4">
        <v>500</v>
      </c>
      <c r="O9" s="4">
        <v>1140</v>
      </c>
      <c r="P9" s="63">
        <v>16497</v>
      </c>
      <c r="Q9" s="4">
        <v>55</v>
      </c>
    </row>
    <row r="10" spans="1:18">
      <c r="A10" s="4">
        <v>8</v>
      </c>
      <c r="B10" s="21" t="s">
        <v>63</v>
      </c>
      <c r="C10" s="55">
        <f t="shared" si="0"/>
        <v>3011</v>
      </c>
      <c r="D10" s="4">
        <v>235</v>
      </c>
      <c r="E10" s="4">
        <v>100</v>
      </c>
      <c r="F10" s="4">
        <v>50</v>
      </c>
      <c r="G10" s="63">
        <v>2626</v>
      </c>
      <c r="H10" s="4">
        <v>0</v>
      </c>
      <c r="J10" s="4">
        <v>8</v>
      </c>
      <c r="K10" s="21" t="s">
        <v>63</v>
      </c>
      <c r="L10" s="17">
        <f t="shared" si="1"/>
        <v>3011</v>
      </c>
      <c r="M10" s="4">
        <v>235</v>
      </c>
      <c r="N10" s="4">
        <v>100</v>
      </c>
      <c r="O10" s="4">
        <v>50</v>
      </c>
      <c r="P10" s="63">
        <v>2626</v>
      </c>
      <c r="Q10" s="4">
        <v>0</v>
      </c>
    </row>
    <row r="11" spans="1:18">
      <c r="A11" s="4">
        <v>9</v>
      </c>
      <c r="B11" s="66" t="s">
        <v>46</v>
      </c>
      <c r="C11" s="55">
        <f t="shared" si="0"/>
        <v>3737</v>
      </c>
      <c r="D11" s="7">
        <v>200</v>
      </c>
      <c r="E11" s="7">
        <v>660</v>
      </c>
      <c r="F11" s="7">
        <v>1619</v>
      </c>
      <c r="G11" s="7">
        <v>1178</v>
      </c>
      <c r="H11" s="7">
        <v>80</v>
      </c>
      <c r="J11" s="57"/>
      <c r="K11" s="122" t="s">
        <v>318</v>
      </c>
      <c r="L11" s="64">
        <f>AVERAGE(L3:L4,L6:L10)</f>
        <v>9975.1428571428569</v>
      </c>
    </row>
    <row r="12" spans="1:18">
      <c r="A12" s="4">
        <v>10</v>
      </c>
      <c r="B12" s="21" t="s">
        <v>21</v>
      </c>
      <c r="C12" s="55">
        <f t="shared" si="0"/>
        <v>5184</v>
      </c>
      <c r="D12" s="7">
        <v>145</v>
      </c>
      <c r="E12" s="7">
        <v>1010</v>
      </c>
      <c r="F12" s="7">
        <v>1250</v>
      </c>
      <c r="G12" s="7">
        <v>2554</v>
      </c>
      <c r="H12" s="7">
        <v>225</v>
      </c>
      <c r="K12" s="9" t="s">
        <v>263</v>
      </c>
      <c r="L12" s="65">
        <f>(L5+L11)/2</f>
        <v>7970.5714285714284</v>
      </c>
    </row>
    <row r="13" spans="1:18">
      <c r="A13" s="4">
        <v>11</v>
      </c>
      <c r="B13" s="21" t="s">
        <v>15</v>
      </c>
      <c r="C13" s="55">
        <f t="shared" si="0"/>
        <v>7271</v>
      </c>
      <c r="D13" s="7">
        <v>220</v>
      </c>
      <c r="E13" s="7">
        <v>860</v>
      </c>
      <c r="F13" s="7">
        <v>1991</v>
      </c>
      <c r="G13" s="7">
        <v>4120</v>
      </c>
      <c r="H13" s="7">
        <v>80</v>
      </c>
      <c r="K13" s="9" t="s">
        <v>272</v>
      </c>
      <c r="L13" s="64">
        <f>L11+L12</f>
        <v>17945.714285714286</v>
      </c>
    </row>
    <row r="14" spans="1:18">
      <c r="A14" s="4">
        <v>12</v>
      </c>
      <c r="B14" s="21" t="s">
        <v>55</v>
      </c>
      <c r="C14" s="55">
        <f t="shared" si="0"/>
        <v>3252</v>
      </c>
      <c r="D14" s="7">
        <v>120</v>
      </c>
      <c r="E14" s="7">
        <v>660</v>
      </c>
      <c r="F14" s="7">
        <v>1277</v>
      </c>
      <c r="G14" s="7">
        <v>1115</v>
      </c>
      <c r="H14" s="7">
        <v>80</v>
      </c>
      <c r="K14" s="57"/>
      <c r="L14" s="137"/>
    </row>
    <row r="15" spans="1:18">
      <c r="A15" s="4">
        <v>13</v>
      </c>
      <c r="B15" s="21" t="s">
        <v>135</v>
      </c>
      <c r="C15" s="55">
        <f t="shared" si="0"/>
        <v>1807</v>
      </c>
      <c r="D15" s="7">
        <v>100</v>
      </c>
      <c r="E15" s="7">
        <v>320</v>
      </c>
      <c r="F15" s="7">
        <v>387</v>
      </c>
      <c r="G15" s="7">
        <v>940</v>
      </c>
      <c r="H15" s="7">
        <v>60</v>
      </c>
      <c r="K15" s="134" t="s">
        <v>277</v>
      </c>
    </row>
    <row r="16" spans="1:18">
      <c r="A16" s="4">
        <v>14</v>
      </c>
      <c r="B16" s="21" t="s">
        <v>108</v>
      </c>
      <c r="C16" s="55">
        <f t="shared" si="0"/>
        <v>2196</v>
      </c>
      <c r="D16" s="7">
        <v>110</v>
      </c>
      <c r="E16" s="7">
        <v>536</v>
      </c>
      <c r="F16" s="7">
        <v>1077</v>
      </c>
      <c r="G16" s="7">
        <v>393</v>
      </c>
      <c r="H16" s="7">
        <v>80</v>
      </c>
      <c r="J16" s="4">
        <v>1</v>
      </c>
      <c r="K16" s="66" t="s">
        <v>46</v>
      </c>
      <c r="L16" s="15">
        <f t="shared" ref="L16:L22" si="2">SUM(M16:Q16)</f>
        <v>3737</v>
      </c>
      <c r="M16" s="7">
        <v>200</v>
      </c>
      <c r="N16" s="7">
        <v>660</v>
      </c>
      <c r="O16" s="7">
        <v>1619</v>
      </c>
      <c r="P16" s="56">
        <v>1178</v>
      </c>
      <c r="Q16" s="7">
        <v>80</v>
      </c>
      <c r="R16" s="61"/>
    </row>
    <row r="17" spans="1:18">
      <c r="A17" s="4">
        <v>15</v>
      </c>
      <c r="B17" s="138" t="s">
        <v>127</v>
      </c>
      <c r="C17" s="55">
        <f t="shared" si="0"/>
        <v>1902</v>
      </c>
      <c r="D17" s="7">
        <v>70</v>
      </c>
      <c r="E17" s="7">
        <v>540</v>
      </c>
      <c r="F17" s="7">
        <v>650</v>
      </c>
      <c r="G17" s="7">
        <v>542</v>
      </c>
      <c r="H17" s="7">
        <v>100</v>
      </c>
      <c r="J17" s="4">
        <v>2</v>
      </c>
      <c r="K17" s="21" t="s">
        <v>21</v>
      </c>
      <c r="L17" s="15">
        <f t="shared" si="2"/>
        <v>5184</v>
      </c>
      <c r="M17" s="7">
        <v>145</v>
      </c>
      <c r="N17" s="139">
        <v>1010</v>
      </c>
      <c r="O17" s="7">
        <v>1250</v>
      </c>
      <c r="P17" s="56">
        <v>2554</v>
      </c>
      <c r="Q17" s="7">
        <v>225</v>
      </c>
    </row>
    <row r="18" spans="1:18">
      <c r="A18" s="4">
        <v>16</v>
      </c>
      <c r="B18" s="101" t="s">
        <v>51</v>
      </c>
      <c r="C18" s="55">
        <f t="shared" si="0"/>
        <v>3511</v>
      </c>
      <c r="D18" s="7">
        <v>280</v>
      </c>
      <c r="E18" s="7">
        <v>1242</v>
      </c>
      <c r="F18" s="7">
        <v>1080</v>
      </c>
      <c r="G18" s="56">
        <v>729</v>
      </c>
      <c r="H18" s="7">
        <v>180</v>
      </c>
      <c r="J18" s="4">
        <v>3</v>
      </c>
      <c r="K18" s="21" t="s">
        <v>15</v>
      </c>
      <c r="L18" s="15">
        <f t="shared" si="2"/>
        <v>7271</v>
      </c>
      <c r="M18" s="7">
        <v>220</v>
      </c>
      <c r="N18" s="139">
        <v>860</v>
      </c>
      <c r="O18" s="7">
        <v>1991</v>
      </c>
      <c r="P18" s="60">
        <v>4120</v>
      </c>
      <c r="Q18" s="7">
        <v>80</v>
      </c>
    </row>
    <row r="19" spans="1:18">
      <c r="A19" s="4">
        <v>17</v>
      </c>
      <c r="B19" s="21" t="s">
        <v>60</v>
      </c>
      <c r="C19" s="55">
        <f t="shared" si="0"/>
        <v>3085</v>
      </c>
      <c r="D19" s="7">
        <v>190</v>
      </c>
      <c r="E19" s="7">
        <v>710</v>
      </c>
      <c r="F19" s="7">
        <v>860</v>
      </c>
      <c r="G19" s="56">
        <v>1305</v>
      </c>
      <c r="H19" s="7">
        <v>20</v>
      </c>
      <c r="J19" s="4">
        <v>4</v>
      </c>
      <c r="K19" s="21" t="s">
        <v>55</v>
      </c>
      <c r="L19" s="15">
        <f t="shared" si="2"/>
        <v>3252</v>
      </c>
      <c r="M19" s="7">
        <v>120</v>
      </c>
      <c r="N19" s="139">
        <v>660</v>
      </c>
      <c r="O19" s="7">
        <v>1277</v>
      </c>
      <c r="P19" s="56">
        <v>1115</v>
      </c>
      <c r="Q19" s="7">
        <v>80</v>
      </c>
    </row>
    <row r="20" spans="1:18">
      <c r="A20" s="4">
        <v>18</v>
      </c>
      <c r="B20" s="21" t="s">
        <v>32</v>
      </c>
      <c r="C20" s="55">
        <f t="shared" si="0"/>
        <v>4198</v>
      </c>
      <c r="D20" s="7">
        <v>185</v>
      </c>
      <c r="E20" s="7">
        <v>680</v>
      </c>
      <c r="F20" s="7">
        <v>2660</v>
      </c>
      <c r="G20" s="56">
        <v>488</v>
      </c>
      <c r="H20" s="7">
        <v>185</v>
      </c>
      <c r="J20" s="4">
        <v>5</v>
      </c>
      <c r="K20" s="21" t="s">
        <v>135</v>
      </c>
      <c r="L20" s="15">
        <f t="shared" si="2"/>
        <v>1807</v>
      </c>
      <c r="M20" s="7">
        <v>100</v>
      </c>
      <c r="N20" s="7">
        <v>320</v>
      </c>
      <c r="O20" s="7">
        <v>387</v>
      </c>
      <c r="P20" s="56">
        <v>940</v>
      </c>
      <c r="Q20" s="7">
        <v>60</v>
      </c>
    </row>
    <row r="21" spans="1:18" ht="15.75" customHeight="1">
      <c r="A21" s="4">
        <v>19</v>
      </c>
      <c r="B21" s="21" t="s">
        <v>83</v>
      </c>
      <c r="C21" s="55">
        <f t="shared" si="0"/>
        <v>2567</v>
      </c>
      <c r="D21" s="7">
        <v>130</v>
      </c>
      <c r="E21" s="7">
        <v>920</v>
      </c>
      <c r="F21" s="7">
        <v>1113</v>
      </c>
      <c r="G21" s="56">
        <v>334</v>
      </c>
      <c r="H21" s="7">
        <v>70</v>
      </c>
      <c r="J21" s="4">
        <v>6</v>
      </c>
      <c r="K21" s="21" t="s">
        <v>108</v>
      </c>
      <c r="L21" s="15">
        <f t="shared" si="2"/>
        <v>2196</v>
      </c>
      <c r="M21" s="7">
        <v>110</v>
      </c>
      <c r="N21" s="139">
        <v>536</v>
      </c>
      <c r="O21" s="7">
        <v>1077</v>
      </c>
      <c r="P21" s="56">
        <v>393</v>
      </c>
      <c r="Q21" s="7">
        <v>80</v>
      </c>
    </row>
    <row r="22" spans="1:18" ht="15.75" customHeight="1">
      <c r="A22" s="4">
        <v>20</v>
      </c>
      <c r="B22" s="100" t="s">
        <v>168</v>
      </c>
      <c r="C22" s="10">
        <f t="shared" si="0"/>
        <v>1480</v>
      </c>
      <c r="D22" s="7">
        <v>110</v>
      </c>
      <c r="E22" s="7">
        <v>350</v>
      </c>
      <c r="F22" s="7">
        <v>377</v>
      </c>
      <c r="G22" s="56">
        <v>563</v>
      </c>
      <c r="H22" s="7">
        <v>80</v>
      </c>
      <c r="J22" s="4">
        <v>7</v>
      </c>
      <c r="K22" s="138" t="s">
        <v>127</v>
      </c>
      <c r="L22" s="15">
        <f t="shared" si="2"/>
        <v>1902</v>
      </c>
      <c r="M22" s="7">
        <v>70</v>
      </c>
      <c r="N22" s="139">
        <v>540</v>
      </c>
      <c r="O22" s="7">
        <v>650</v>
      </c>
      <c r="P22" s="56">
        <v>542</v>
      </c>
      <c r="Q22" s="7">
        <v>100</v>
      </c>
    </row>
    <row r="23" spans="1:18" ht="15.75" customHeight="1">
      <c r="A23" s="4">
        <v>21</v>
      </c>
      <c r="B23" s="100" t="s">
        <v>74</v>
      </c>
      <c r="C23" s="55">
        <f t="shared" si="0"/>
        <v>2765</v>
      </c>
      <c r="D23" s="7">
        <v>120</v>
      </c>
      <c r="E23" s="7">
        <v>680</v>
      </c>
      <c r="F23" s="7">
        <v>1563</v>
      </c>
      <c r="G23" s="56">
        <v>292</v>
      </c>
      <c r="H23" s="7">
        <v>110</v>
      </c>
      <c r="K23" s="122" t="str">
        <f t="shared" ref="K23:K25" si="3">K11</f>
        <v>Середнє без завідувача</v>
      </c>
      <c r="L23" s="64">
        <f>AVERAGE(L17:L22)</f>
        <v>3602</v>
      </c>
    </row>
    <row r="24" spans="1:18" ht="15.75" customHeight="1">
      <c r="A24" s="4">
        <v>22</v>
      </c>
      <c r="B24" s="21" t="s">
        <v>79</v>
      </c>
      <c r="C24" s="55">
        <f t="shared" si="0"/>
        <v>2647</v>
      </c>
      <c r="D24" s="7">
        <v>150</v>
      </c>
      <c r="E24" s="7">
        <v>782</v>
      </c>
      <c r="F24" s="7">
        <v>1112</v>
      </c>
      <c r="G24" s="56">
        <v>578</v>
      </c>
      <c r="H24" s="7">
        <v>25</v>
      </c>
      <c r="K24" s="9" t="str">
        <f t="shared" si="3"/>
        <v>Рейтинг завідувача</v>
      </c>
      <c r="L24" s="65">
        <f>(L23+L16)/2</f>
        <v>3669.5</v>
      </c>
    </row>
    <row r="25" spans="1:18" ht="15.75" customHeight="1">
      <c r="A25" s="4">
        <v>23</v>
      </c>
      <c r="B25" s="21" t="s">
        <v>88</v>
      </c>
      <c r="C25" s="55">
        <f t="shared" si="0"/>
        <v>2500</v>
      </c>
      <c r="D25" s="7">
        <v>60</v>
      </c>
      <c r="E25" s="7">
        <v>570</v>
      </c>
      <c r="F25" s="7">
        <v>1563</v>
      </c>
      <c r="G25" s="56">
        <v>277</v>
      </c>
      <c r="H25" s="7">
        <v>30</v>
      </c>
      <c r="K25" s="9" t="str">
        <f t="shared" si="3"/>
        <v>Рейтинг кафедри</v>
      </c>
      <c r="L25" s="64">
        <f>L23+L24</f>
        <v>7271.5</v>
      </c>
    </row>
    <row r="26" spans="1:18" ht="15.75" customHeight="1">
      <c r="A26" s="4">
        <v>24</v>
      </c>
      <c r="B26" s="21" t="s">
        <v>109</v>
      </c>
      <c r="C26" s="55">
        <f t="shared" si="0"/>
        <v>2171</v>
      </c>
      <c r="D26" s="7">
        <v>150</v>
      </c>
      <c r="E26" s="7">
        <v>650</v>
      </c>
      <c r="F26" s="7">
        <v>996</v>
      </c>
      <c r="G26" s="56">
        <v>305</v>
      </c>
      <c r="H26" s="7">
        <v>70</v>
      </c>
    </row>
    <row r="27" spans="1:18" ht="15.75" customHeight="1">
      <c r="A27" s="4">
        <v>25</v>
      </c>
      <c r="B27" s="21" t="s">
        <v>230</v>
      </c>
      <c r="C27" s="55">
        <f t="shared" si="0"/>
        <v>808</v>
      </c>
      <c r="D27" s="7">
        <v>100</v>
      </c>
      <c r="E27" s="7">
        <v>240</v>
      </c>
      <c r="F27" s="7">
        <v>310</v>
      </c>
      <c r="G27" s="56">
        <v>148</v>
      </c>
      <c r="H27" s="7">
        <v>10</v>
      </c>
      <c r="J27" s="4"/>
      <c r="K27" s="70" t="s">
        <v>355</v>
      </c>
      <c r="L27" s="9" t="s">
        <v>317</v>
      </c>
      <c r="M27" s="57"/>
      <c r="N27" s="57"/>
      <c r="O27" s="57"/>
      <c r="P27" s="57"/>
    </row>
    <row r="28" spans="1:18" ht="15.75" customHeight="1">
      <c r="A28" s="4">
        <v>26</v>
      </c>
      <c r="B28" s="138" t="s">
        <v>156</v>
      </c>
      <c r="C28" s="55">
        <f t="shared" si="0"/>
        <v>1582</v>
      </c>
      <c r="D28" s="7">
        <v>110</v>
      </c>
      <c r="E28" s="7">
        <v>420</v>
      </c>
      <c r="F28" s="7">
        <v>800</v>
      </c>
      <c r="G28" s="56">
        <v>212</v>
      </c>
      <c r="H28" s="7">
        <v>40</v>
      </c>
      <c r="J28" s="4">
        <v>1</v>
      </c>
      <c r="K28" s="101" t="s">
        <v>51</v>
      </c>
      <c r="L28" s="15">
        <f t="shared" ref="L28:L38" si="4">SUM(M28:Q28)</f>
        <v>3511</v>
      </c>
      <c r="M28" s="7">
        <v>280</v>
      </c>
      <c r="N28" s="7">
        <v>1242</v>
      </c>
      <c r="O28" s="7">
        <v>1080</v>
      </c>
      <c r="P28" s="60">
        <v>729</v>
      </c>
      <c r="Q28" s="7">
        <v>180</v>
      </c>
    </row>
    <row r="29" spans="1:18" ht="15.75" customHeight="1">
      <c r="B29" s="22" t="s">
        <v>260</v>
      </c>
      <c r="C29" s="23">
        <f>AVERAGE(C3:C28)</f>
        <v>4940.5769230769229</v>
      </c>
      <c r="J29" s="4">
        <v>2</v>
      </c>
      <c r="K29" s="21" t="s">
        <v>60</v>
      </c>
      <c r="L29" s="15">
        <f t="shared" si="4"/>
        <v>3085</v>
      </c>
      <c r="M29" s="7">
        <v>190</v>
      </c>
      <c r="N29" s="7">
        <v>710</v>
      </c>
      <c r="O29" s="7">
        <v>860</v>
      </c>
      <c r="P29" s="56">
        <v>1305</v>
      </c>
      <c r="Q29" s="7">
        <v>20</v>
      </c>
    </row>
    <row r="30" spans="1:18" ht="15.75" customHeight="1">
      <c r="B30" s="57"/>
      <c r="C30" s="106"/>
      <c r="J30" s="4">
        <v>3</v>
      </c>
      <c r="K30" s="21" t="s">
        <v>32</v>
      </c>
      <c r="L30" s="15">
        <f t="shared" si="4"/>
        <v>4198</v>
      </c>
      <c r="M30" s="7">
        <v>185</v>
      </c>
      <c r="N30" s="7">
        <v>680</v>
      </c>
      <c r="O30" s="7">
        <v>2660</v>
      </c>
      <c r="P30" s="56">
        <v>488</v>
      </c>
      <c r="Q30" s="7">
        <v>185</v>
      </c>
      <c r="R30" s="75"/>
    </row>
    <row r="31" spans="1:18" ht="15.75" customHeight="1">
      <c r="J31" s="4">
        <v>4</v>
      </c>
      <c r="K31" s="21" t="s">
        <v>83</v>
      </c>
      <c r="L31" s="15">
        <f t="shared" si="4"/>
        <v>2567</v>
      </c>
      <c r="M31" s="7">
        <v>130</v>
      </c>
      <c r="N31" s="7">
        <v>920</v>
      </c>
      <c r="O31" s="7">
        <v>1113</v>
      </c>
      <c r="P31" s="56">
        <v>334</v>
      </c>
      <c r="Q31" s="7">
        <v>70</v>
      </c>
    </row>
    <row r="32" spans="1:18" ht="15.75" customHeight="1">
      <c r="G32" s="73" t="s">
        <v>315</v>
      </c>
      <c r="J32" s="4">
        <v>5</v>
      </c>
      <c r="K32" s="100" t="s">
        <v>168</v>
      </c>
      <c r="L32" s="15">
        <f t="shared" si="4"/>
        <v>1480</v>
      </c>
      <c r="M32" s="7">
        <v>110</v>
      </c>
      <c r="N32" s="7">
        <v>350</v>
      </c>
      <c r="O32" s="7">
        <v>377</v>
      </c>
      <c r="P32" s="56">
        <v>563</v>
      </c>
      <c r="Q32" s="7">
        <v>80</v>
      </c>
    </row>
    <row r="33" spans="10:17" ht="15.75" customHeight="1">
      <c r="J33" s="4">
        <v>6</v>
      </c>
      <c r="K33" s="100" t="s">
        <v>74</v>
      </c>
      <c r="L33" s="15">
        <f t="shared" si="4"/>
        <v>2765</v>
      </c>
      <c r="M33" s="7">
        <v>120</v>
      </c>
      <c r="N33" s="7">
        <v>680</v>
      </c>
      <c r="O33" s="7">
        <v>1563</v>
      </c>
      <c r="P33" s="56">
        <v>292</v>
      </c>
      <c r="Q33" s="7">
        <v>110</v>
      </c>
    </row>
    <row r="34" spans="10:17" ht="15.75" customHeight="1">
      <c r="J34" s="4">
        <v>7</v>
      </c>
      <c r="K34" s="21" t="s">
        <v>79</v>
      </c>
      <c r="L34" s="15">
        <f t="shared" si="4"/>
        <v>2647</v>
      </c>
      <c r="M34" s="7">
        <v>150</v>
      </c>
      <c r="N34" s="7">
        <v>782</v>
      </c>
      <c r="O34" s="7">
        <v>1112</v>
      </c>
      <c r="P34" s="56">
        <v>578</v>
      </c>
      <c r="Q34" s="7">
        <v>25</v>
      </c>
    </row>
    <row r="35" spans="10:17" ht="15.75" customHeight="1">
      <c r="J35" s="4">
        <v>8</v>
      </c>
      <c r="K35" s="21" t="s">
        <v>88</v>
      </c>
      <c r="L35" s="15">
        <f t="shared" si="4"/>
        <v>2500</v>
      </c>
      <c r="M35" s="7">
        <v>60</v>
      </c>
      <c r="N35" s="7">
        <v>570</v>
      </c>
      <c r="O35" s="7">
        <v>1563</v>
      </c>
      <c r="P35" s="56">
        <v>277</v>
      </c>
      <c r="Q35" s="7">
        <v>30</v>
      </c>
    </row>
    <row r="36" spans="10:17" ht="15.75" customHeight="1">
      <c r="J36" s="4">
        <v>9</v>
      </c>
      <c r="K36" s="21" t="s">
        <v>109</v>
      </c>
      <c r="L36" s="15">
        <f t="shared" si="4"/>
        <v>2171</v>
      </c>
      <c r="M36" s="7">
        <v>150</v>
      </c>
      <c r="N36" s="7">
        <v>650</v>
      </c>
      <c r="O36" s="7">
        <v>996</v>
      </c>
      <c r="P36" s="56">
        <v>305</v>
      </c>
      <c r="Q36" s="7">
        <v>70</v>
      </c>
    </row>
    <row r="37" spans="10:17" ht="15.75" customHeight="1">
      <c r="J37" s="4">
        <v>10</v>
      </c>
      <c r="K37" s="21" t="s">
        <v>230</v>
      </c>
      <c r="L37" s="15">
        <f t="shared" si="4"/>
        <v>808</v>
      </c>
      <c r="M37" s="7">
        <v>100</v>
      </c>
      <c r="N37" s="7">
        <v>240</v>
      </c>
      <c r="O37" s="7">
        <v>310</v>
      </c>
      <c r="P37" s="56">
        <v>148</v>
      </c>
      <c r="Q37" s="7">
        <v>10</v>
      </c>
    </row>
    <row r="38" spans="10:17" ht="15.75" customHeight="1">
      <c r="J38" s="4">
        <v>11</v>
      </c>
      <c r="K38" s="138" t="s">
        <v>156</v>
      </c>
      <c r="L38" s="15">
        <f t="shared" si="4"/>
        <v>1582</v>
      </c>
      <c r="M38" s="7">
        <v>110</v>
      </c>
      <c r="N38" s="7">
        <v>420</v>
      </c>
      <c r="O38" s="7">
        <v>800</v>
      </c>
      <c r="P38" s="56">
        <v>212</v>
      </c>
      <c r="Q38" s="7">
        <v>40</v>
      </c>
    </row>
    <row r="39" spans="10:17" ht="15.75" customHeight="1">
      <c r="K39" s="122" t="str">
        <f t="shared" ref="K39:K41" si="5">K23</f>
        <v>Середнє без завідувача</v>
      </c>
      <c r="L39" s="64">
        <f>AVERAGE(L29:L38)</f>
        <v>2380.3000000000002</v>
      </c>
      <c r="M39" s="75"/>
      <c r="N39" s="75"/>
      <c r="O39" s="75"/>
      <c r="P39" s="75"/>
    </row>
    <row r="40" spans="10:17" ht="15.75" customHeight="1">
      <c r="K40" s="9" t="str">
        <f t="shared" si="5"/>
        <v>Рейтинг завідувача</v>
      </c>
      <c r="L40" s="65">
        <f>(L39+L28)/2</f>
        <v>2945.65</v>
      </c>
      <c r="M40" s="75"/>
      <c r="N40" s="75"/>
      <c r="O40" s="75"/>
      <c r="P40" s="75"/>
    </row>
    <row r="41" spans="10:17" ht="15.75" customHeight="1">
      <c r="K41" s="9" t="str">
        <f t="shared" si="5"/>
        <v>Рейтинг кафедри</v>
      </c>
      <c r="L41" s="64">
        <f>L40+L39</f>
        <v>5325.9500000000007</v>
      </c>
      <c r="M41" s="75"/>
      <c r="N41" s="75"/>
      <c r="O41" s="75"/>
      <c r="P41" s="75"/>
    </row>
    <row r="42" spans="10:17" ht="15.75" customHeight="1"/>
    <row r="43" spans="10:17" ht="15.75" customHeight="1"/>
    <row r="44" spans="10:17" ht="15.75" customHeight="1">
      <c r="K44" s="9" t="s">
        <v>322</v>
      </c>
      <c r="L44" s="10">
        <f>(L51+L30)/2</f>
        <v>7189.5273809523815</v>
      </c>
      <c r="M44" s="57" t="s">
        <v>32</v>
      </c>
    </row>
    <row r="45" spans="10:17" ht="15.75" customHeight="1">
      <c r="K45" s="4" t="s">
        <v>323</v>
      </c>
      <c r="L45" s="19">
        <f>$C$29</f>
        <v>4940.5769230769229</v>
      </c>
    </row>
    <row r="46" spans="10:17" ht="15.75" customHeight="1"/>
    <row r="47" spans="10:17" ht="15.75" customHeight="1">
      <c r="K47" s="9" t="s">
        <v>356</v>
      </c>
      <c r="L47" s="64">
        <f>L51+L44</f>
        <v>17370.582142857143</v>
      </c>
    </row>
    <row r="48" spans="10:17" ht="15.75" customHeight="1">
      <c r="J48" s="140">
        <v>1</v>
      </c>
      <c r="K48" s="4" t="s">
        <v>357</v>
      </c>
      <c r="L48" s="19">
        <v>17945.714285714286</v>
      </c>
    </row>
    <row r="49" spans="10:13" ht="15.75" customHeight="1">
      <c r="J49" s="140">
        <v>2</v>
      </c>
      <c r="K49" s="4" t="s">
        <v>277</v>
      </c>
      <c r="L49" s="19">
        <v>7271.5</v>
      </c>
    </row>
    <row r="50" spans="10:13" ht="15.75" customHeight="1">
      <c r="J50" s="140">
        <v>3</v>
      </c>
      <c r="K50" s="4" t="s">
        <v>358</v>
      </c>
      <c r="L50" s="19">
        <v>5325.9500000000007</v>
      </c>
    </row>
    <row r="51" spans="10:13" ht="15.75" customHeight="1">
      <c r="K51" s="4" t="s">
        <v>331</v>
      </c>
      <c r="L51" s="19">
        <f>AVERAGE(L48:L50)</f>
        <v>10181.054761904763</v>
      </c>
    </row>
    <row r="52" spans="10:13" ht="15.75" customHeight="1">
      <c r="K52" s="57"/>
      <c r="L52" s="57"/>
    </row>
    <row r="53" spans="10:13" ht="15.75" customHeight="1"/>
    <row r="54" spans="10:13" ht="15.75" customHeight="1">
      <c r="K54" s="9" t="s">
        <v>322</v>
      </c>
      <c r="L54" s="141">
        <f>(L51+L30)/2</f>
        <v>7189.5273809523815</v>
      </c>
      <c r="M54" s="57" t="s">
        <v>32</v>
      </c>
    </row>
    <row r="55" spans="10:13" ht="15.75" customHeight="1">
      <c r="K55" s="4" t="s">
        <v>323</v>
      </c>
      <c r="L55" s="19">
        <f>$C$29</f>
        <v>4940.5769230769229</v>
      </c>
    </row>
    <row r="56" spans="10:13" ht="15.75" customHeight="1"/>
    <row r="57" spans="10:13" ht="15.75" customHeight="1">
      <c r="K57" s="9" t="s">
        <v>356</v>
      </c>
      <c r="L57" s="64">
        <f>L61+L54</f>
        <v>17370.582142857143</v>
      </c>
    </row>
    <row r="58" spans="10:13" ht="15.75" customHeight="1">
      <c r="J58" s="140">
        <v>1</v>
      </c>
      <c r="K58" s="4" t="s">
        <v>357</v>
      </c>
      <c r="L58" s="19">
        <v>17945.714285714286</v>
      </c>
    </row>
    <row r="59" spans="10:13" ht="15.75" customHeight="1">
      <c r="J59" s="140">
        <v>2</v>
      </c>
      <c r="K59" s="4" t="s">
        <v>277</v>
      </c>
      <c r="L59" s="19">
        <v>7271.5</v>
      </c>
    </row>
    <row r="60" spans="10:13" ht="15.75" customHeight="1">
      <c r="J60" s="140">
        <v>3</v>
      </c>
      <c r="K60" s="4" t="s">
        <v>358</v>
      </c>
      <c r="L60" s="19">
        <v>5325.9500000000007</v>
      </c>
    </row>
    <row r="61" spans="10:13" ht="15.75" customHeight="1">
      <c r="K61" s="4" t="s">
        <v>331</v>
      </c>
      <c r="L61" s="19">
        <f>AVERAGE(L58:L60)</f>
        <v>10181.054761904763</v>
      </c>
    </row>
    <row r="62" spans="10:13" ht="15.75" customHeight="1"/>
    <row r="63" spans="10:13" ht="15.75" customHeight="1"/>
    <row r="64" spans="10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8tdhIOmq084X9CJEaU95s9yanNGI2J3T7JVE28HC+K49kvPRIgGNc5RO3jpIG4Uthw/X27XqfypotE2LKJkEdQ==" saltValue="VsCAh16cJISoWotiT7YkLA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outlinePr summaryBelow="0" summaryRight="0"/>
  </sheetPr>
  <dimension ref="A1:H29"/>
  <sheetViews>
    <sheetView topLeftCell="A7" workbookViewId="0">
      <selection activeCell="I12" sqref="I12"/>
    </sheetView>
  </sheetViews>
  <sheetFormatPr defaultColWidth="14.42578125" defaultRowHeight="15" customHeight="1"/>
  <cols>
    <col min="1" max="1" width="5.7109375" customWidth="1"/>
    <col min="2" max="2" width="19.85546875" customWidth="1"/>
    <col min="3" max="3" width="11.42578125" customWidth="1"/>
    <col min="4" max="4" width="13.42578125" customWidth="1"/>
    <col min="5" max="5" width="12" customWidth="1"/>
    <col min="6" max="6" width="11.140625" customWidth="1"/>
    <col min="7" max="7" width="11.42578125" customWidth="1"/>
    <col min="8" max="8" width="14.28515625" customWidth="1"/>
  </cols>
  <sheetData>
    <row r="1" spans="1:8" ht="15" customHeight="1" thickBot="1">
      <c r="A1" s="226" t="s">
        <v>383</v>
      </c>
      <c r="B1" s="223"/>
      <c r="C1" s="223"/>
      <c r="D1" s="223"/>
      <c r="E1" s="223"/>
      <c r="F1" s="223"/>
      <c r="G1" s="223"/>
      <c r="H1" s="223"/>
    </row>
    <row r="2" spans="1:8" ht="75.75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4">
        <v>1</v>
      </c>
      <c r="B3" s="21" t="s">
        <v>10</v>
      </c>
      <c r="C3" s="55">
        <f t="shared" ref="C3:C28" si="0">D3+E3+F3+G3+H3</f>
        <v>28652</v>
      </c>
      <c r="D3" s="4">
        <v>110</v>
      </c>
      <c r="E3" s="4">
        <v>1853</v>
      </c>
      <c r="F3" s="4">
        <v>2278</v>
      </c>
      <c r="G3" s="63">
        <v>24281</v>
      </c>
      <c r="H3" s="4">
        <v>130</v>
      </c>
    </row>
    <row r="4" spans="1:8">
      <c r="A4" s="4">
        <v>2</v>
      </c>
      <c r="B4" s="21" t="s">
        <v>11</v>
      </c>
      <c r="C4" s="55">
        <f t="shared" si="0"/>
        <v>18252</v>
      </c>
      <c r="D4" s="4">
        <v>60</v>
      </c>
      <c r="E4" s="4">
        <v>500</v>
      </c>
      <c r="F4" s="4">
        <v>1140</v>
      </c>
      <c r="G4" s="63">
        <v>16497</v>
      </c>
      <c r="H4" s="4">
        <v>55</v>
      </c>
    </row>
    <row r="5" spans="1:8">
      <c r="A5" s="4">
        <v>3</v>
      </c>
      <c r="B5" s="21" t="s">
        <v>14</v>
      </c>
      <c r="C5" s="55">
        <f t="shared" si="0"/>
        <v>8426</v>
      </c>
      <c r="D5" s="4">
        <v>290</v>
      </c>
      <c r="E5" s="4">
        <v>1620</v>
      </c>
      <c r="F5" s="4">
        <v>1925</v>
      </c>
      <c r="G5" s="63">
        <v>4371</v>
      </c>
      <c r="H5" s="4">
        <v>220</v>
      </c>
    </row>
    <row r="6" spans="1:8">
      <c r="A6" s="4">
        <v>4</v>
      </c>
      <c r="B6" s="21" t="s">
        <v>15</v>
      </c>
      <c r="C6" s="55">
        <f t="shared" si="0"/>
        <v>7271</v>
      </c>
      <c r="D6" s="7">
        <v>220</v>
      </c>
      <c r="E6" s="7">
        <v>860</v>
      </c>
      <c r="F6" s="7">
        <v>1991</v>
      </c>
      <c r="G6" s="7">
        <v>4120</v>
      </c>
      <c r="H6" s="7">
        <v>80</v>
      </c>
    </row>
    <row r="7" spans="1:8">
      <c r="A7" s="4">
        <v>5</v>
      </c>
      <c r="B7" s="21" t="s">
        <v>18</v>
      </c>
      <c r="C7" s="55">
        <f t="shared" si="0"/>
        <v>5966</v>
      </c>
      <c r="D7" s="4">
        <v>250</v>
      </c>
      <c r="E7" s="4">
        <v>1047</v>
      </c>
      <c r="F7" s="4">
        <v>2930</v>
      </c>
      <c r="G7" s="63">
        <v>1669</v>
      </c>
      <c r="H7" s="4">
        <v>70</v>
      </c>
    </row>
    <row r="8" spans="1:8">
      <c r="A8" s="4">
        <v>6</v>
      </c>
      <c r="B8" s="21" t="s">
        <v>21</v>
      </c>
      <c r="C8" s="55">
        <f t="shared" si="0"/>
        <v>5184</v>
      </c>
      <c r="D8" s="7">
        <v>145</v>
      </c>
      <c r="E8" s="7">
        <v>1010</v>
      </c>
      <c r="F8" s="7">
        <v>1250</v>
      </c>
      <c r="G8" s="7">
        <v>2554</v>
      </c>
      <c r="H8" s="7">
        <v>225</v>
      </c>
    </row>
    <row r="9" spans="1:8">
      <c r="A9" s="4">
        <v>7</v>
      </c>
      <c r="B9" s="21" t="s">
        <v>31</v>
      </c>
      <c r="C9" s="55">
        <f t="shared" si="0"/>
        <v>4258</v>
      </c>
      <c r="D9" s="4">
        <v>160</v>
      </c>
      <c r="E9" s="4">
        <v>876</v>
      </c>
      <c r="F9" s="4">
        <v>1880</v>
      </c>
      <c r="G9" s="63">
        <v>1317</v>
      </c>
      <c r="H9" s="4">
        <v>25</v>
      </c>
    </row>
    <row r="10" spans="1:8">
      <c r="A10" s="4">
        <v>8</v>
      </c>
      <c r="B10" s="21" t="s">
        <v>32</v>
      </c>
      <c r="C10" s="55">
        <f t="shared" si="0"/>
        <v>4198</v>
      </c>
      <c r="D10" s="7">
        <v>185</v>
      </c>
      <c r="E10" s="7">
        <v>680</v>
      </c>
      <c r="F10" s="7">
        <v>2660</v>
      </c>
      <c r="G10" s="56">
        <v>488</v>
      </c>
      <c r="H10" s="7">
        <v>185</v>
      </c>
    </row>
    <row r="11" spans="1:8">
      <c r="A11" s="4">
        <v>9</v>
      </c>
      <c r="B11" s="21" t="s">
        <v>46</v>
      </c>
      <c r="C11" s="55">
        <f t="shared" si="0"/>
        <v>3737</v>
      </c>
      <c r="D11" s="7">
        <v>200</v>
      </c>
      <c r="E11" s="7">
        <v>660</v>
      </c>
      <c r="F11" s="7">
        <v>1619</v>
      </c>
      <c r="G11" s="7">
        <v>1178</v>
      </c>
      <c r="H11" s="7">
        <v>80</v>
      </c>
    </row>
    <row r="12" spans="1:8">
      <c r="A12" s="11">
        <v>10</v>
      </c>
      <c r="B12" s="128" t="s">
        <v>48</v>
      </c>
      <c r="C12" s="142">
        <f t="shared" si="0"/>
        <v>3639</v>
      </c>
      <c r="D12" s="11">
        <v>10</v>
      </c>
      <c r="E12" s="11">
        <v>1170</v>
      </c>
      <c r="F12" s="11">
        <v>2284</v>
      </c>
      <c r="G12" s="114">
        <v>171</v>
      </c>
      <c r="H12" s="11">
        <v>4</v>
      </c>
    </row>
    <row r="13" spans="1:8">
      <c r="A13" s="13">
        <v>11</v>
      </c>
      <c r="B13" s="74" t="s">
        <v>49</v>
      </c>
      <c r="C13" s="55">
        <f t="shared" si="0"/>
        <v>3588</v>
      </c>
      <c r="D13" s="13">
        <v>100</v>
      </c>
      <c r="E13" s="13">
        <v>800</v>
      </c>
      <c r="F13" s="13">
        <v>2068</v>
      </c>
      <c r="G13" s="116">
        <v>580</v>
      </c>
      <c r="H13" s="13">
        <v>40</v>
      </c>
    </row>
    <row r="14" spans="1:8">
      <c r="A14" s="4">
        <v>12</v>
      </c>
      <c r="B14" s="21" t="s">
        <v>51</v>
      </c>
      <c r="C14" s="55">
        <f t="shared" si="0"/>
        <v>3511</v>
      </c>
      <c r="D14" s="7">
        <v>280</v>
      </c>
      <c r="E14" s="7">
        <v>1242</v>
      </c>
      <c r="F14" s="7">
        <v>1080</v>
      </c>
      <c r="G14" s="56">
        <v>729</v>
      </c>
      <c r="H14" s="7">
        <v>180</v>
      </c>
    </row>
    <row r="15" spans="1:8">
      <c r="A15" s="4">
        <v>13</v>
      </c>
      <c r="B15" s="21" t="s">
        <v>55</v>
      </c>
      <c r="C15" s="55">
        <f t="shared" si="0"/>
        <v>3252</v>
      </c>
      <c r="D15" s="7">
        <v>120</v>
      </c>
      <c r="E15" s="7">
        <v>660</v>
      </c>
      <c r="F15" s="7">
        <v>1277</v>
      </c>
      <c r="G15" s="7">
        <v>1115</v>
      </c>
      <c r="H15" s="7">
        <v>80</v>
      </c>
    </row>
    <row r="16" spans="1:8">
      <c r="A16" s="4">
        <v>14</v>
      </c>
      <c r="B16" s="21" t="s">
        <v>60</v>
      </c>
      <c r="C16" s="55">
        <f t="shared" si="0"/>
        <v>3085</v>
      </c>
      <c r="D16" s="7">
        <v>190</v>
      </c>
      <c r="E16" s="7">
        <v>710</v>
      </c>
      <c r="F16" s="7">
        <v>860</v>
      </c>
      <c r="G16" s="56">
        <v>1305</v>
      </c>
      <c r="H16" s="7">
        <v>20</v>
      </c>
    </row>
    <row r="17" spans="1:8">
      <c r="A17" s="4">
        <v>15</v>
      </c>
      <c r="B17" s="21" t="s">
        <v>63</v>
      </c>
      <c r="C17" s="55">
        <f t="shared" si="0"/>
        <v>3011</v>
      </c>
      <c r="D17" s="4">
        <v>235</v>
      </c>
      <c r="E17" s="4">
        <v>100</v>
      </c>
      <c r="F17" s="4">
        <v>50</v>
      </c>
      <c r="G17" s="63">
        <v>2626</v>
      </c>
      <c r="H17" s="4">
        <v>0</v>
      </c>
    </row>
    <row r="18" spans="1:8">
      <c r="A18" s="4">
        <v>16</v>
      </c>
      <c r="B18" s="74" t="s">
        <v>74</v>
      </c>
      <c r="C18" s="55">
        <f t="shared" si="0"/>
        <v>2765</v>
      </c>
      <c r="D18" s="7">
        <v>120</v>
      </c>
      <c r="E18" s="7">
        <v>680</v>
      </c>
      <c r="F18" s="7">
        <v>1563</v>
      </c>
      <c r="G18" s="56">
        <v>292</v>
      </c>
      <c r="H18" s="7">
        <v>110</v>
      </c>
    </row>
    <row r="19" spans="1:8">
      <c r="A19" s="4">
        <v>17</v>
      </c>
      <c r="B19" s="21" t="s">
        <v>79</v>
      </c>
      <c r="C19" s="55">
        <f t="shared" si="0"/>
        <v>2647</v>
      </c>
      <c r="D19" s="7">
        <v>150</v>
      </c>
      <c r="E19" s="7">
        <v>782</v>
      </c>
      <c r="F19" s="7">
        <v>1112</v>
      </c>
      <c r="G19" s="56">
        <v>578</v>
      </c>
      <c r="H19" s="7">
        <v>25</v>
      </c>
    </row>
    <row r="20" spans="1:8">
      <c r="A20" s="4">
        <v>18</v>
      </c>
      <c r="B20" s="21" t="s">
        <v>83</v>
      </c>
      <c r="C20" s="55">
        <f t="shared" si="0"/>
        <v>2567</v>
      </c>
      <c r="D20" s="7">
        <v>130</v>
      </c>
      <c r="E20" s="7">
        <v>920</v>
      </c>
      <c r="F20" s="7">
        <v>1113</v>
      </c>
      <c r="G20" s="56">
        <v>334</v>
      </c>
      <c r="H20" s="7">
        <v>70</v>
      </c>
    </row>
    <row r="21" spans="1:8">
      <c r="A21" s="4">
        <v>19</v>
      </c>
      <c r="B21" s="21" t="s">
        <v>88</v>
      </c>
      <c r="C21" s="55">
        <f t="shared" si="0"/>
        <v>2500</v>
      </c>
      <c r="D21" s="7">
        <v>60</v>
      </c>
      <c r="E21" s="7">
        <v>570</v>
      </c>
      <c r="F21" s="7">
        <v>1563</v>
      </c>
      <c r="G21" s="56">
        <v>277</v>
      </c>
      <c r="H21" s="7">
        <v>30</v>
      </c>
    </row>
    <row r="22" spans="1:8">
      <c r="A22" s="4">
        <v>20</v>
      </c>
      <c r="B22" s="100" t="s">
        <v>108</v>
      </c>
      <c r="C22" s="10">
        <f t="shared" si="0"/>
        <v>2196</v>
      </c>
      <c r="D22" s="7">
        <v>110</v>
      </c>
      <c r="E22" s="7">
        <v>536</v>
      </c>
      <c r="F22" s="7">
        <v>1077</v>
      </c>
      <c r="G22" s="7">
        <v>393</v>
      </c>
      <c r="H22" s="7">
        <v>80</v>
      </c>
    </row>
    <row r="23" spans="1:8">
      <c r="A23" s="4">
        <v>21</v>
      </c>
      <c r="B23" s="100" t="s">
        <v>109</v>
      </c>
      <c r="C23" s="55">
        <f t="shared" si="0"/>
        <v>2171</v>
      </c>
      <c r="D23" s="7">
        <v>150</v>
      </c>
      <c r="E23" s="7">
        <v>650</v>
      </c>
      <c r="F23" s="7">
        <v>996</v>
      </c>
      <c r="G23" s="56">
        <v>305</v>
      </c>
      <c r="H23" s="7">
        <v>70</v>
      </c>
    </row>
    <row r="24" spans="1:8">
      <c r="A24" s="4">
        <v>22</v>
      </c>
      <c r="B24" s="21" t="s">
        <v>127</v>
      </c>
      <c r="C24" s="55">
        <f t="shared" si="0"/>
        <v>1902</v>
      </c>
      <c r="D24" s="7">
        <v>70</v>
      </c>
      <c r="E24" s="7">
        <v>540</v>
      </c>
      <c r="F24" s="7">
        <v>650</v>
      </c>
      <c r="G24" s="7">
        <v>542</v>
      </c>
      <c r="H24" s="7">
        <v>100</v>
      </c>
    </row>
    <row r="25" spans="1:8">
      <c r="A25" s="4">
        <v>23</v>
      </c>
      <c r="B25" s="21" t="s">
        <v>135</v>
      </c>
      <c r="C25" s="55">
        <f t="shared" si="0"/>
        <v>1807</v>
      </c>
      <c r="D25" s="7">
        <v>100</v>
      </c>
      <c r="E25" s="7">
        <v>320</v>
      </c>
      <c r="F25" s="7">
        <v>387</v>
      </c>
      <c r="G25" s="7">
        <v>940</v>
      </c>
      <c r="H25" s="7">
        <v>60</v>
      </c>
    </row>
    <row r="26" spans="1:8">
      <c r="A26" s="4">
        <v>24</v>
      </c>
      <c r="B26" s="21" t="s">
        <v>156</v>
      </c>
      <c r="C26" s="55">
        <f t="shared" si="0"/>
        <v>1582</v>
      </c>
      <c r="D26" s="7">
        <v>110</v>
      </c>
      <c r="E26" s="7">
        <v>420</v>
      </c>
      <c r="F26" s="7">
        <v>800</v>
      </c>
      <c r="G26" s="56">
        <v>212</v>
      </c>
      <c r="H26" s="7">
        <v>40</v>
      </c>
    </row>
    <row r="27" spans="1:8">
      <c r="A27" s="4">
        <v>25</v>
      </c>
      <c r="B27" s="21" t="s">
        <v>168</v>
      </c>
      <c r="C27" s="55">
        <f t="shared" si="0"/>
        <v>1480</v>
      </c>
      <c r="D27" s="7">
        <v>110</v>
      </c>
      <c r="E27" s="7">
        <v>350</v>
      </c>
      <c r="F27" s="7">
        <v>377</v>
      </c>
      <c r="G27" s="56">
        <v>563</v>
      </c>
      <c r="H27" s="7">
        <v>80</v>
      </c>
    </row>
    <row r="28" spans="1:8">
      <c r="A28" s="4">
        <v>26</v>
      </c>
      <c r="B28" s="21" t="s">
        <v>230</v>
      </c>
      <c r="C28" s="55">
        <f t="shared" si="0"/>
        <v>808</v>
      </c>
      <c r="D28" s="7">
        <v>100</v>
      </c>
      <c r="E28" s="7">
        <v>240</v>
      </c>
      <c r="F28" s="7">
        <v>310</v>
      </c>
      <c r="G28" s="56">
        <v>148</v>
      </c>
      <c r="H28" s="7">
        <v>10</v>
      </c>
    </row>
    <row r="29" spans="1:8">
      <c r="B29" s="22" t="s">
        <v>260</v>
      </c>
      <c r="C29" s="23">
        <f>AVERAGE(C3:C28)</f>
        <v>4940.5769230769229</v>
      </c>
    </row>
  </sheetData>
  <sheetProtection algorithmName="SHA-512" hashValue="gLFznx92nQKhSBrSadTt9W+qiaYVz0QLRed5PG8tTewDVPY4Oyp1ZcSnOzxLWK5Zld9c/rDGHUst5vLg16fRzw==" saltValue="RsMQkMtdTh1TK2thZiPl4g==" spinCount="100000" sheet="1" objects="1" scenarios="1"/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R1000"/>
  <sheetViews>
    <sheetView workbookViewId="0">
      <selection activeCell="N35" sqref="N35"/>
    </sheetView>
  </sheetViews>
  <sheetFormatPr defaultColWidth="14.42578125" defaultRowHeight="15" customHeight="1"/>
  <cols>
    <col min="1" max="1" width="8.85546875" customWidth="1"/>
    <col min="2" max="2" width="19.85546875" customWidth="1"/>
    <col min="3" max="3" width="11.7109375" customWidth="1"/>
    <col min="4" max="5" width="10.85546875" customWidth="1"/>
    <col min="6" max="6" width="10.42578125" customWidth="1"/>
    <col min="7" max="7" width="10.140625" customWidth="1"/>
    <col min="8" max="8" width="9.85546875" customWidth="1"/>
    <col min="9" max="9" width="8.85546875" customWidth="1"/>
    <col min="10" max="10" width="6.140625" customWidth="1"/>
    <col min="11" max="11" width="33.42578125" customWidth="1"/>
    <col min="12" max="13" width="9.5703125" customWidth="1"/>
    <col min="14" max="26" width="8.85546875" customWidth="1"/>
  </cols>
  <sheetData>
    <row r="1" spans="1:18" ht="22.5" customHeight="1">
      <c r="A1" s="225" t="s">
        <v>359</v>
      </c>
      <c r="B1" s="221"/>
      <c r="C1" s="221"/>
      <c r="D1" s="221"/>
      <c r="E1" s="221"/>
      <c r="F1" s="221"/>
      <c r="G1" s="221"/>
      <c r="H1" s="221"/>
    </row>
    <row r="2" spans="1:18" ht="47.25">
      <c r="A2" s="4"/>
      <c r="B2" s="1" t="s">
        <v>2</v>
      </c>
      <c r="C2" s="5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N2" s="143"/>
      <c r="O2" s="143"/>
      <c r="P2" s="143"/>
      <c r="Q2" s="143"/>
    </row>
    <row r="3" spans="1:18">
      <c r="A3" s="144">
        <v>1</v>
      </c>
      <c r="B3" s="100" t="s">
        <v>22</v>
      </c>
      <c r="C3" s="55">
        <f t="shared" ref="C3:C23" si="0">D3+E3+F3+G3+H3</f>
        <v>5002</v>
      </c>
      <c r="D3" s="145">
        <v>220</v>
      </c>
      <c r="E3" s="145">
        <v>1084</v>
      </c>
      <c r="F3" s="145">
        <v>2044</v>
      </c>
      <c r="G3" s="145">
        <v>1468</v>
      </c>
      <c r="H3" s="145">
        <v>186</v>
      </c>
      <c r="K3" s="70" t="s">
        <v>275</v>
      </c>
      <c r="L3" s="59" t="s">
        <v>317</v>
      </c>
    </row>
    <row r="4" spans="1:18">
      <c r="A4" s="144">
        <v>2</v>
      </c>
      <c r="B4" s="66" t="s">
        <v>24</v>
      </c>
      <c r="C4" s="55">
        <f t="shared" si="0"/>
        <v>4708</v>
      </c>
      <c r="D4" s="146">
        <v>160</v>
      </c>
      <c r="E4" s="146">
        <v>1000</v>
      </c>
      <c r="F4" s="146">
        <v>2312</v>
      </c>
      <c r="G4" s="146">
        <v>1056</v>
      </c>
      <c r="H4" s="146">
        <v>180</v>
      </c>
      <c r="J4" s="4">
        <v>1</v>
      </c>
      <c r="K4" s="74" t="s">
        <v>22</v>
      </c>
      <c r="L4" s="15">
        <f t="shared" ref="L4:L8" si="1">SUM(M4:Q4)</f>
        <v>5002</v>
      </c>
      <c r="M4" s="7">
        <v>220</v>
      </c>
      <c r="N4" s="7">
        <v>1084</v>
      </c>
      <c r="O4" s="7">
        <v>2044</v>
      </c>
      <c r="P4" s="56">
        <v>1468</v>
      </c>
      <c r="Q4" s="7">
        <v>186</v>
      </c>
    </row>
    <row r="5" spans="1:18">
      <c r="A5" s="144">
        <v>3</v>
      </c>
      <c r="B5" s="21" t="s">
        <v>27</v>
      </c>
      <c r="C5" s="120">
        <f t="shared" si="0"/>
        <v>4448.5</v>
      </c>
      <c r="D5" s="145">
        <v>130</v>
      </c>
      <c r="E5" s="145">
        <v>1142</v>
      </c>
      <c r="F5" s="145">
        <v>2396</v>
      </c>
      <c r="G5" s="145">
        <v>595.5</v>
      </c>
      <c r="H5" s="145">
        <v>185</v>
      </c>
      <c r="J5" s="4">
        <v>2</v>
      </c>
      <c r="K5" s="66" t="s">
        <v>24</v>
      </c>
      <c r="L5" s="15">
        <f t="shared" si="1"/>
        <v>4708</v>
      </c>
      <c r="M5" s="10">
        <v>160</v>
      </c>
      <c r="N5" s="10">
        <v>1000</v>
      </c>
      <c r="O5" s="10">
        <v>2312</v>
      </c>
      <c r="P5" s="60">
        <v>1056</v>
      </c>
      <c r="Q5" s="10">
        <v>180</v>
      </c>
    </row>
    <row r="6" spans="1:18">
      <c r="A6" s="144">
        <v>4</v>
      </c>
      <c r="B6" s="66" t="s">
        <v>360</v>
      </c>
      <c r="C6" s="120">
        <f t="shared" si="0"/>
        <v>2346</v>
      </c>
      <c r="D6" s="146">
        <v>260</v>
      </c>
      <c r="E6" s="146">
        <v>530</v>
      </c>
      <c r="F6" s="146">
        <v>996</v>
      </c>
      <c r="G6" s="146">
        <v>490</v>
      </c>
      <c r="H6" s="146">
        <v>70</v>
      </c>
      <c r="J6" s="4">
        <v>3</v>
      </c>
      <c r="K6" s="21" t="s">
        <v>27</v>
      </c>
      <c r="L6" s="15">
        <f t="shared" si="1"/>
        <v>4448.5</v>
      </c>
      <c r="M6" s="7">
        <v>130</v>
      </c>
      <c r="N6" s="7">
        <v>1142</v>
      </c>
      <c r="O6" s="7">
        <v>2396</v>
      </c>
      <c r="P6" s="7">
        <v>595.5</v>
      </c>
      <c r="Q6" s="7">
        <v>185</v>
      </c>
    </row>
    <row r="7" spans="1:18">
      <c r="A7" s="144">
        <v>5</v>
      </c>
      <c r="B7" s="21" t="s">
        <v>59</v>
      </c>
      <c r="C7" s="120">
        <f t="shared" si="0"/>
        <v>3110</v>
      </c>
      <c r="D7" s="145">
        <v>80</v>
      </c>
      <c r="E7" s="145">
        <v>978</v>
      </c>
      <c r="F7" s="145">
        <v>1486</v>
      </c>
      <c r="G7" s="145">
        <v>451</v>
      </c>
      <c r="H7" s="145">
        <v>115</v>
      </c>
      <c r="J7" s="4">
        <v>4</v>
      </c>
      <c r="K7" s="21" t="s">
        <v>360</v>
      </c>
      <c r="L7" s="15">
        <f t="shared" si="1"/>
        <v>2346</v>
      </c>
      <c r="M7" s="7">
        <v>260</v>
      </c>
      <c r="N7" s="7">
        <v>530</v>
      </c>
      <c r="O7" s="7">
        <v>996</v>
      </c>
      <c r="P7" s="56">
        <v>490</v>
      </c>
      <c r="Q7" s="7">
        <v>70</v>
      </c>
    </row>
    <row r="8" spans="1:18">
      <c r="A8" s="144">
        <v>6</v>
      </c>
      <c r="B8" s="138" t="s">
        <v>97</v>
      </c>
      <c r="C8" s="120">
        <f t="shared" si="0"/>
        <v>2359</v>
      </c>
      <c r="D8" s="145">
        <v>100</v>
      </c>
      <c r="E8" s="145">
        <v>540</v>
      </c>
      <c r="F8" s="145">
        <v>1093</v>
      </c>
      <c r="G8" s="145">
        <v>416</v>
      </c>
      <c r="H8" s="145">
        <v>210</v>
      </c>
      <c r="J8" s="4">
        <v>5</v>
      </c>
      <c r="K8" s="21" t="s">
        <v>59</v>
      </c>
      <c r="L8" s="15">
        <f t="shared" si="1"/>
        <v>3110</v>
      </c>
      <c r="M8" s="7">
        <v>80</v>
      </c>
      <c r="N8" s="7">
        <v>978</v>
      </c>
      <c r="O8" s="7">
        <v>1486</v>
      </c>
      <c r="P8" s="56">
        <v>451</v>
      </c>
      <c r="Q8" s="7">
        <v>115</v>
      </c>
    </row>
    <row r="9" spans="1:18">
      <c r="A9" s="144">
        <v>7</v>
      </c>
      <c r="B9" s="100" t="s">
        <v>38</v>
      </c>
      <c r="C9" s="120">
        <f t="shared" si="0"/>
        <v>3941</v>
      </c>
      <c r="D9" s="145">
        <v>205</v>
      </c>
      <c r="E9" s="145">
        <v>870</v>
      </c>
      <c r="F9" s="145">
        <v>1230</v>
      </c>
      <c r="G9" s="145">
        <v>1401</v>
      </c>
      <c r="H9" s="145">
        <v>235</v>
      </c>
      <c r="K9" s="9" t="s">
        <v>318</v>
      </c>
      <c r="L9" s="10">
        <f>AVERAGE(L4,L6:L8)</f>
        <v>3726.625</v>
      </c>
    </row>
    <row r="10" spans="1:18">
      <c r="A10" s="144">
        <v>8</v>
      </c>
      <c r="B10" s="21" t="s">
        <v>47</v>
      </c>
      <c r="C10" s="120">
        <f t="shared" si="0"/>
        <v>3706</v>
      </c>
      <c r="D10" s="145">
        <v>110</v>
      </c>
      <c r="E10" s="145">
        <v>834</v>
      </c>
      <c r="F10" s="145">
        <v>2015</v>
      </c>
      <c r="G10" s="145">
        <v>542</v>
      </c>
      <c r="H10" s="145">
        <v>205</v>
      </c>
      <c r="K10" s="9" t="s">
        <v>263</v>
      </c>
      <c r="L10" s="65">
        <f>(L9+L5)/2</f>
        <v>4217.3125</v>
      </c>
    </row>
    <row r="11" spans="1:18">
      <c r="A11" s="144">
        <v>9</v>
      </c>
      <c r="B11" s="21" t="s">
        <v>44</v>
      </c>
      <c r="C11" s="120">
        <f t="shared" si="0"/>
        <v>3768</v>
      </c>
      <c r="D11" s="145">
        <v>160</v>
      </c>
      <c r="E11" s="145">
        <v>692</v>
      </c>
      <c r="F11" s="145">
        <v>1518</v>
      </c>
      <c r="G11" s="145">
        <v>1103</v>
      </c>
      <c r="H11" s="145">
        <v>295</v>
      </c>
      <c r="K11" s="9" t="s">
        <v>272</v>
      </c>
      <c r="L11" s="10">
        <f>L10+L9</f>
        <v>7943.9375</v>
      </c>
    </row>
    <row r="12" spans="1:18">
      <c r="A12" s="144">
        <v>10</v>
      </c>
      <c r="B12" s="21" t="s">
        <v>73</v>
      </c>
      <c r="C12" s="120">
        <f t="shared" si="0"/>
        <v>2789</v>
      </c>
      <c r="D12" s="145">
        <v>150</v>
      </c>
      <c r="E12" s="145">
        <v>628</v>
      </c>
      <c r="F12" s="145">
        <v>1539</v>
      </c>
      <c r="G12" s="145">
        <v>277</v>
      </c>
      <c r="H12" s="145">
        <v>195</v>
      </c>
    </row>
    <row r="13" spans="1:18">
      <c r="A13" s="144">
        <v>11</v>
      </c>
      <c r="B13" s="21" t="s">
        <v>151</v>
      </c>
      <c r="C13" s="120">
        <f t="shared" si="0"/>
        <v>1631</v>
      </c>
      <c r="D13" s="145">
        <v>100</v>
      </c>
      <c r="E13" s="145">
        <v>560</v>
      </c>
      <c r="F13" s="145">
        <v>290</v>
      </c>
      <c r="G13" s="145">
        <v>576</v>
      </c>
      <c r="H13" s="145">
        <v>105</v>
      </c>
      <c r="K13" s="70" t="s">
        <v>279</v>
      </c>
      <c r="L13" s="59" t="s">
        <v>317</v>
      </c>
    </row>
    <row r="14" spans="1:18">
      <c r="A14" s="144">
        <v>12</v>
      </c>
      <c r="B14" s="21" t="s">
        <v>72</v>
      </c>
      <c r="C14" s="120">
        <f t="shared" si="0"/>
        <v>2796</v>
      </c>
      <c r="D14" s="145">
        <v>100</v>
      </c>
      <c r="E14" s="145">
        <v>667</v>
      </c>
      <c r="F14" s="145">
        <v>782</v>
      </c>
      <c r="G14" s="145">
        <v>947</v>
      </c>
      <c r="H14" s="145">
        <v>300</v>
      </c>
      <c r="J14" s="4">
        <v>1</v>
      </c>
      <c r="K14" s="96" t="s">
        <v>97</v>
      </c>
      <c r="L14" s="15">
        <f t="shared" ref="L14:L21" si="2">SUM(M14:Q14)</f>
        <v>2359</v>
      </c>
      <c r="M14" s="7">
        <v>100</v>
      </c>
      <c r="N14" s="7">
        <v>540</v>
      </c>
      <c r="O14" s="7">
        <v>1093</v>
      </c>
      <c r="P14" s="56">
        <v>416</v>
      </c>
      <c r="Q14" s="7">
        <v>210</v>
      </c>
    </row>
    <row r="15" spans="1:18">
      <c r="A15" s="144">
        <v>13</v>
      </c>
      <c r="B15" s="138" t="s">
        <v>90</v>
      </c>
      <c r="C15" s="120">
        <f t="shared" si="0"/>
        <v>2483</v>
      </c>
      <c r="D15" s="145">
        <v>105</v>
      </c>
      <c r="E15" s="145">
        <v>554</v>
      </c>
      <c r="F15" s="145">
        <v>1226</v>
      </c>
      <c r="G15" s="145">
        <v>453</v>
      </c>
      <c r="H15" s="145">
        <v>145</v>
      </c>
      <c r="J15" s="4">
        <v>2</v>
      </c>
      <c r="K15" s="96" t="s">
        <v>38</v>
      </c>
      <c r="L15" s="15">
        <f t="shared" si="2"/>
        <v>3941</v>
      </c>
      <c r="M15" s="7">
        <v>205</v>
      </c>
      <c r="N15" s="7">
        <v>870</v>
      </c>
      <c r="O15" s="7">
        <v>1230</v>
      </c>
      <c r="P15" s="56">
        <v>1401</v>
      </c>
      <c r="Q15" s="7">
        <v>235</v>
      </c>
    </row>
    <row r="16" spans="1:18">
      <c r="A16" s="144">
        <v>14</v>
      </c>
      <c r="B16" s="66" t="s">
        <v>19</v>
      </c>
      <c r="C16" s="120">
        <f t="shared" si="0"/>
        <v>5701</v>
      </c>
      <c r="D16" s="146">
        <v>165</v>
      </c>
      <c r="E16" s="146">
        <v>1557</v>
      </c>
      <c r="F16" s="146">
        <v>2287</v>
      </c>
      <c r="G16" s="146">
        <v>1472</v>
      </c>
      <c r="H16" s="146">
        <v>220</v>
      </c>
      <c r="J16" s="4">
        <v>3</v>
      </c>
      <c r="K16" s="96" t="s">
        <v>47</v>
      </c>
      <c r="L16" s="15">
        <f t="shared" si="2"/>
        <v>3706</v>
      </c>
      <c r="M16" s="7">
        <v>110</v>
      </c>
      <c r="N16" s="7">
        <v>834</v>
      </c>
      <c r="O16" s="7">
        <v>2015</v>
      </c>
      <c r="P16" s="56">
        <v>542</v>
      </c>
      <c r="Q16" s="7">
        <v>205</v>
      </c>
      <c r="R16" s="143"/>
    </row>
    <row r="17" spans="1:17">
      <c r="A17" s="144">
        <v>15</v>
      </c>
      <c r="B17" s="21" t="s">
        <v>42</v>
      </c>
      <c r="C17" s="120">
        <v>4841</v>
      </c>
      <c r="D17" s="145">
        <v>100</v>
      </c>
      <c r="E17" s="145">
        <v>1303</v>
      </c>
      <c r="F17" s="145">
        <v>2642</v>
      </c>
      <c r="G17" s="145">
        <v>567</v>
      </c>
      <c r="H17" s="145">
        <v>229</v>
      </c>
      <c r="J17" s="4">
        <v>4</v>
      </c>
      <c r="K17" s="98" t="s">
        <v>44</v>
      </c>
      <c r="L17" s="15">
        <f t="shared" si="2"/>
        <v>3768</v>
      </c>
      <c r="M17" s="10">
        <v>160</v>
      </c>
      <c r="N17" s="10">
        <v>692</v>
      </c>
      <c r="O17" s="10">
        <v>1518</v>
      </c>
      <c r="P17" s="60">
        <v>1103</v>
      </c>
      <c r="Q17" s="10">
        <v>295</v>
      </c>
    </row>
    <row r="18" spans="1:17">
      <c r="A18" s="144">
        <v>16</v>
      </c>
      <c r="B18" s="21" t="s">
        <v>237</v>
      </c>
      <c r="C18" s="120">
        <f t="shared" si="0"/>
        <v>729.5</v>
      </c>
      <c r="D18" s="145">
        <v>100</v>
      </c>
      <c r="E18" s="145">
        <v>160</v>
      </c>
      <c r="F18" s="145">
        <v>267</v>
      </c>
      <c r="G18" s="145">
        <v>182.5</v>
      </c>
      <c r="H18" s="145">
        <v>20</v>
      </c>
      <c r="J18" s="4">
        <v>5</v>
      </c>
      <c r="K18" s="96" t="s">
        <v>73</v>
      </c>
      <c r="L18" s="15">
        <f t="shared" si="2"/>
        <v>2789</v>
      </c>
      <c r="M18" s="7">
        <v>150</v>
      </c>
      <c r="N18" s="7">
        <v>628</v>
      </c>
      <c r="O18" s="7">
        <v>1539</v>
      </c>
      <c r="P18" s="56">
        <v>277</v>
      </c>
      <c r="Q18" s="7">
        <v>195</v>
      </c>
    </row>
    <row r="19" spans="1:17">
      <c r="A19" s="144">
        <v>17</v>
      </c>
      <c r="B19" s="21" t="s">
        <v>45</v>
      </c>
      <c r="C19" s="120">
        <f t="shared" si="0"/>
        <v>3766</v>
      </c>
      <c r="D19" s="145">
        <v>90</v>
      </c>
      <c r="E19" s="145">
        <v>1027</v>
      </c>
      <c r="F19" s="145">
        <v>1997</v>
      </c>
      <c r="G19" s="145">
        <v>412</v>
      </c>
      <c r="H19" s="145">
        <v>240</v>
      </c>
      <c r="J19" s="4">
        <v>6</v>
      </c>
      <c r="K19" s="96" t="s">
        <v>151</v>
      </c>
      <c r="L19" s="15">
        <f t="shared" si="2"/>
        <v>1631</v>
      </c>
      <c r="M19" s="7">
        <v>100</v>
      </c>
      <c r="N19" s="7">
        <v>560</v>
      </c>
      <c r="O19" s="7">
        <v>290</v>
      </c>
      <c r="P19" s="56">
        <v>576</v>
      </c>
      <c r="Q19" s="7">
        <v>105</v>
      </c>
    </row>
    <row r="20" spans="1:17">
      <c r="A20" s="144">
        <v>18</v>
      </c>
      <c r="B20" s="21" t="s">
        <v>242</v>
      </c>
      <c r="C20" s="120">
        <f t="shared" si="0"/>
        <v>685.5</v>
      </c>
      <c r="D20" s="145">
        <v>60</v>
      </c>
      <c r="E20" s="145">
        <v>210</v>
      </c>
      <c r="F20" s="145">
        <v>190</v>
      </c>
      <c r="G20" s="145">
        <v>185.5</v>
      </c>
      <c r="H20" s="145">
        <v>40</v>
      </c>
      <c r="J20" s="4">
        <v>7</v>
      </c>
      <c r="K20" s="96" t="s">
        <v>72</v>
      </c>
      <c r="L20" s="15">
        <f t="shared" si="2"/>
        <v>2796</v>
      </c>
      <c r="M20" s="7">
        <v>100</v>
      </c>
      <c r="N20" s="7">
        <v>667</v>
      </c>
      <c r="O20" s="7">
        <v>782</v>
      </c>
      <c r="P20" s="56">
        <v>947</v>
      </c>
      <c r="Q20" s="7">
        <v>300</v>
      </c>
    </row>
    <row r="21" spans="1:17" ht="15.75" customHeight="1">
      <c r="A21" s="144">
        <v>19</v>
      </c>
      <c r="B21" s="21" t="s">
        <v>172</v>
      </c>
      <c r="C21" s="120">
        <f t="shared" si="0"/>
        <v>1428</v>
      </c>
      <c r="D21" s="145">
        <v>60</v>
      </c>
      <c r="E21" s="145">
        <v>470</v>
      </c>
      <c r="F21" s="145">
        <v>695</v>
      </c>
      <c r="G21" s="145">
        <v>183</v>
      </c>
      <c r="H21" s="145">
        <v>20</v>
      </c>
      <c r="J21" s="4">
        <v>9</v>
      </c>
      <c r="K21" s="96" t="s">
        <v>90</v>
      </c>
      <c r="L21" s="15">
        <f t="shared" si="2"/>
        <v>2483</v>
      </c>
      <c r="M21" s="7">
        <v>105</v>
      </c>
      <c r="N21" s="7">
        <v>554</v>
      </c>
      <c r="O21" s="7">
        <v>1226</v>
      </c>
      <c r="P21" s="56">
        <v>453</v>
      </c>
      <c r="Q21" s="7">
        <v>145</v>
      </c>
    </row>
    <row r="22" spans="1:17" ht="15.75" customHeight="1">
      <c r="A22" s="144">
        <v>20</v>
      </c>
      <c r="B22" s="21" t="s">
        <v>179</v>
      </c>
      <c r="C22" s="147">
        <f t="shared" si="0"/>
        <v>1358</v>
      </c>
      <c r="D22" s="145">
        <v>190</v>
      </c>
      <c r="E22" s="145">
        <v>270</v>
      </c>
      <c r="F22" s="145">
        <v>600</v>
      </c>
      <c r="G22" s="145">
        <v>238</v>
      </c>
      <c r="H22" s="145">
        <v>60</v>
      </c>
      <c r="K22" s="9" t="s">
        <v>318</v>
      </c>
      <c r="L22" s="10">
        <f>AVERAGE(L14:L16,L18:L21)</f>
        <v>2815</v>
      </c>
    </row>
    <row r="23" spans="1:17" ht="15.75" customHeight="1">
      <c r="A23" s="144">
        <v>21</v>
      </c>
      <c r="B23" s="148" t="s">
        <v>75</v>
      </c>
      <c r="C23" s="10">
        <f t="shared" si="0"/>
        <v>2750</v>
      </c>
      <c r="D23" s="149">
        <v>60</v>
      </c>
      <c r="E23" s="149">
        <v>828</v>
      </c>
      <c r="F23" s="149">
        <v>1619</v>
      </c>
      <c r="G23" s="149">
        <v>183</v>
      </c>
      <c r="H23" s="149">
        <v>60</v>
      </c>
      <c r="K23" s="9" t="s">
        <v>263</v>
      </c>
      <c r="L23" s="65">
        <f>(L22+L17)/2</f>
        <v>3291.5</v>
      </c>
    </row>
    <row r="24" spans="1:17" ht="15.75" customHeight="1">
      <c r="A24" s="144" t="s">
        <v>315</v>
      </c>
      <c r="B24" s="22" t="s">
        <v>260</v>
      </c>
      <c r="C24" s="150">
        <f>AVERAGE(C3:C23)</f>
        <v>3064.1190476190477</v>
      </c>
      <c r="K24" s="9" t="s">
        <v>272</v>
      </c>
      <c r="L24" s="10">
        <f>L23+L22</f>
        <v>6106.5</v>
      </c>
    </row>
    <row r="25" spans="1:17" ht="15.75" customHeight="1"/>
    <row r="26" spans="1:17" ht="15.75" customHeight="1">
      <c r="K26" s="70" t="s">
        <v>280</v>
      </c>
      <c r="L26" s="59" t="s">
        <v>317</v>
      </c>
      <c r="M26" s="57"/>
      <c r="N26" s="57"/>
      <c r="O26" s="57"/>
      <c r="P26" s="57"/>
      <c r="Q26" s="57"/>
    </row>
    <row r="27" spans="1:17" ht="15.75" customHeight="1">
      <c r="J27" s="4">
        <v>1</v>
      </c>
      <c r="K27" s="80" t="s">
        <v>19</v>
      </c>
      <c r="L27" s="15">
        <f t="shared" ref="L27:L34" si="3">SUM(M27:Q27)</f>
        <v>5701</v>
      </c>
      <c r="M27" s="10">
        <v>165</v>
      </c>
      <c r="N27" s="10">
        <v>1557</v>
      </c>
      <c r="O27" s="10">
        <v>2287</v>
      </c>
      <c r="P27" s="60">
        <v>1472</v>
      </c>
      <c r="Q27" s="10">
        <v>220</v>
      </c>
    </row>
    <row r="28" spans="1:17" ht="15.75" customHeight="1">
      <c r="J28" s="4">
        <v>2</v>
      </c>
      <c r="K28" s="21" t="s">
        <v>42</v>
      </c>
      <c r="L28" s="15">
        <f t="shared" si="3"/>
        <v>4841</v>
      </c>
      <c r="M28" s="7">
        <v>100</v>
      </c>
      <c r="N28" s="7">
        <v>1303</v>
      </c>
      <c r="O28" s="7">
        <v>2642</v>
      </c>
      <c r="P28" s="56">
        <v>567</v>
      </c>
      <c r="Q28" s="7">
        <v>229</v>
      </c>
    </row>
    <row r="29" spans="1:17" ht="15.75" customHeight="1">
      <c r="J29" s="4">
        <v>3</v>
      </c>
      <c r="K29" s="21" t="s">
        <v>237</v>
      </c>
      <c r="L29" s="15">
        <f t="shared" si="3"/>
        <v>729.5</v>
      </c>
      <c r="M29" s="7">
        <v>100</v>
      </c>
      <c r="N29" s="7">
        <v>160</v>
      </c>
      <c r="O29" s="7">
        <v>267</v>
      </c>
      <c r="P29" s="56">
        <v>182.5</v>
      </c>
      <c r="Q29" s="7">
        <v>20</v>
      </c>
    </row>
    <row r="30" spans="1:17" ht="15.75" customHeight="1">
      <c r="J30" s="4">
        <v>4</v>
      </c>
      <c r="K30" s="21" t="s">
        <v>45</v>
      </c>
      <c r="L30" s="15">
        <f t="shared" si="3"/>
        <v>3766</v>
      </c>
      <c r="M30" s="7">
        <v>90</v>
      </c>
      <c r="N30" s="7">
        <v>1027</v>
      </c>
      <c r="O30" s="7">
        <v>1997</v>
      </c>
      <c r="P30" s="56">
        <v>412</v>
      </c>
      <c r="Q30" s="7">
        <v>240</v>
      </c>
    </row>
    <row r="31" spans="1:17" ht="15.75" customHeight="1">
      <c r="J31" s="4">
        <v>5</v>
      </c>
      <c r="K31" s="21" t="s">
        <v>242</v>
      </c>
      <c r="L31" s="15">
        <f t="shared" si="3"/>
        <v>685.5</v>
      </c>
      <c r="M31" s="7">
        <v>60</v>
      </c>
      <c r="N31" s="7">
        <v>210</v>
      </c>
      <c r="O31" s="7">
        <v>190</v>
      </c>
      <c r="P31" s="56">
        <v>185.5</v>
      </c>
      <c r="Q31" s="7">
        <v>40</v>
      </c>
    </row>
    <row r="32" spans="1:17" ht="15.75" customHeight="1">
      <c r="J32" s="4">
        <v>6</v>
      </c>
      <c r="K32" s="21" t="s">
        <v>172</v>
      </c>
      <c r="L32" s="15">
        <f t="shared" si="3"/>
        <v>1428</v>
      </c>
      <c r="M32" s="7">
        <v>60</v>
      </c>
      <c r="N32" s="7">
        <v>470</v>
      </c>
      <c r="O32" s="7">
        <v>695</v>
      </c>
      <c r="P32" s="56">
        <v>183</v>
      </c>
      <c r="Q32" s="7">
        <v>20</v>
      </c>
    </row>
    <row r="33" spans="4:17" ht="15.75" customHeight="1">
      <c r="D33" s="143"/>
      <c r="E33" s="61"/>
      <c r="F33" s="61"/>
      <c r="G33" s="61"/>
      <c r="H33" s="61"/>
      <c r="J33" s="4">
        <v>7</v>
      </c>
      <c r="K33" s="151" t="s">
        <v>179</v>
      </c>
      <c r="L33" s="15">
        <f t="shared" si="3"/>
        <v>1358</v>
      </c>
      <c r="M33" s="7">
        <v>190</v>
      </c>
      <c r="N33" s="7">
        <v>270</v>
      </c>
      <c r="O33" s="7">
        <v>600</v>
      </c>
      <c r="P33" s="56">
        <v>238</v>
      </c>
      <c r="Q33" s="7">
        <v>60</v>
      </c>
    </row>
    <row r="34" spans="4:17" ht="15.75" customHeight="1">
      <c r="J34" s="4">
        <v>8</v>
      </c>
      <c r="K34" s="138" t="s">
        <v>75</v>
      </c>
      <c r="L34" s="15">
        <f t="shared" si="3"/>
        <v>2750</v>
      </c>
      <c r="M34" s="7">
        <v>60</v>
      </c>
      <c r="N34" s="7">
        <v>828</v>
      </c>
      <c r="O34" s="7">
        <v>1619</v>
      </c>
      <c r="P34" s="56">
        <v>183</v>
      </c>
      <c r="Q34" s="7">
        <v>60</v>
      </c>
    </row>
    <row r="35" spans="4:17" ht="15.75" customHeight="1">
      <c r="K35" s="9" t="s">
        <v>318</v>
      </c>
      <c r="L35" s="64">
        <f>AVERAGE(L28:L34)</f>
        <v>2222.5714285714284</v>
      </c>
    </row>
    <row r="36" spans="4:17" ht="15.75" customHeight="1">
      <c r="K36" s="9" t="s">
        <v>263</v>
      </c>
      <c r="L36" s="65">
        <f>(L35+L27)/2</f>
        <v>3961.7857142857142</v>
      </c>
    </row>
    <row r="37" spans="4:17" ht="15.75" customHeight="1">
      <c r="I37" s="61"/>
      <c r="K37" s="9" t="s">
        <v>272</v>
      </c>
      <c r="L37" s="64">
        <f>L36+L35</f>
        <v>6184.3571428571431</v>
      </c>
    </row>
    <row r="38" spans="4:17" ht="15.75" customHeight="1"/>
    <row r="39" spans="4:17" ht="15.75" customHeight="1"/>
    <row r="40" spans="4:17" ht="15.75" customHeight="1">
      <c r="K40" s="9" t="s">
        <v>322</v>
      </c>
      <c r="L40" s="64">
        <f>(L41+L15)/2</f>
        <v>3502.5595238095239</v>
      </c>
      <c r="M40" s="57" t="s">
        <v>38</v>
      </c>
    </row>
    <row r="41" spans="4:17" ht="15.75" customHeight="1">
      <c r="K41" s="4" t="s">
        <v>323</v>
      </c>
      <c r="L41" s="19">
        <f>$C$24</f>
        <v>3064.1190476190477</v>
      </c>
    </row>
    <row r="42" spans="4:17" ht="15.75" customHeight="1"/>
    <row r="43" spans="4:17" ht="15.75" customHeight="1">
      <c r="K43" s="9" t="s">
        <v>324</v>
      </c>
      <c r="L43" s="64">
        <f>L47+L40</f>
        <v>10176.0625</v>
      </c>
    </row>
    <row r="44" spans="4:17" ht="15.75" customHeight="1">
      <c r="J44" s="4">
        <v>1</v>
      </c>
      <c r="K44" s="102" t="s">
        <v>275</v>
      </c>
      <c r="L44" s="8">
        <v>7943.9375</v>
      </c>
    </row>
    <row r="45" spans="4:17" ht="15.75" customHeight="1">
      <c r="J45" s="4">
        <v>2</v>
      </c>
      <c r="K45" s="102" t="s">
        <v>361</v>
      </c>
      <c r="L45" s="8">
        <v>6106.5</v>
      </c>
    </row>
    <row r="46" spans="4:17" ht="15.75" customHeight="1">
      <c r="J46" s="4">
        <v>3</v>
      </c>
      <c r="K46" s="4" t="s">
        <v>280</v>
      </c>
      <c r="L46" s="87">
        <v>5970.0714285714294</v>
      </c>
    </row>
    <row r="47" spans="4:17" ht="15.75" customHeight="1">
      <c r="K47" s="9" t="s">
        <v>331</v>
      </c>
      <c r="L47" s="64">
        <f>AVERAGE(L44:L46)</f>
        <v>6673.5029761904761</v>
      </c>
    </row>
    <row r="48" spans="4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nbUIQGTmZyaqe3TFwO9DohpnUYkB5uckJVYzADn4bxodSzv4HWBH+ACfZMFbJRdtKpYlMkOdtAvm2esJW8YdbQ==" saltValue="pEjtW9g5Ck9AoENZlVB+ow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CC"/>
    <outlinePr summaryBelow="0" summaryRight="0"/>
  </sheetPr>
  <dimension ref="A1:H24"/>
  <sheetViews>
    <sheetView workbookViewId="0">
      <selection activeCell="A2" sqref="A2:H2"/>
    </sheetView>
  </sheetViews>
  <sheetFormatPr defaultColWidth="14.42578125" defaultRowHeight="15" customHeight="1"/>
  <cols>
    <col min="1" max="1" width="5.85546875" customWidth="1"/>
    <col min="2" max="2" width="20.140625" customWidth="1"/>
    <col min="3" max="3" width="10.85546875" customWidth="1"/>
    <col min="4" max="4" width="11.140625" customWidth="1"/>
    <col min="5" max="5" width="11" customWidth="1"/>
    <col min="6" max="6" width="11.28515625" customWidth="1"/>
    <col min="7" max="7" width="12.140625" customWidth="1"/>
    <col min="8" max="8" width="16.28515625" customWidth="1"/>
  </cols>
  <sheetData>
    <row r="1" spans="1:8" ht="15" customHeight="1" thickBot="1">
      <c r="A1" s="225" t="s">
        <v>382</v>
      </c>
      <c r="B1" s="221"/>
      <c r="C1" s="221"/>
      <c r="D1" s="221"/>
      <c r="E1" s="221"/>
      <c r="F1" s="221"/>
      <c r="G1" s="221"/>
      <c r="H1" s="221"/>
    </row>
    <row r="2" spans="1:8" ht="75.75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144">
        <v>1</v>
      </c>
      <c r="B3" s="100" t="s">
        <v>19</v>
      </c>
      <c r="C3" s="88">
        <f t="shared" ref="C3:C23" si="0">D3+E3+F3+G3+H3</f>
        <v>5701</v>
      </c>
      <c r="D3" s="145">
        <v>165</v>
      </c>
      <c r="E3" s="145">
        <v>1557</v>
      </c>
      <c r="F3" s="145">
        <v>2287</v>
      </c>
      <c r="G3" s="145">
        <v>1472</v>
      </c>
      <c r="H3" s="145">
        <v>220</v>
      </c>
    </row>
    <row r="4" spans="1:8">
      <c r="A4" s="144">
        <v>2</v>
      </c>
      <c r="B4" s="21" t="s">
        <v>22</v>
      </c>
      <c r="C4" s="88">
        <f t="shared" si="0"/>
        <v>5002</v>
      </c>
      <c r="D4" s="145">
        <v>220</v>
      </c>
      <c r="E4" s="145">
        <v>1084</v>
      </c>
      <c r="F4" s="145">
        <v>2044</v>
      </c>
      <c r="G4" s="145">
        <v>1468</v>
      </c>
      <c r="H4" s="145">
        <v>186</v>
      </c>
    </row>
    <row r="5" spans="1:8">
      <c r="A5" s="144">
        <v>3</v>
      </c>
      <c r="B5" s="21" t="s">
        <v>42</v>
      </c>
      <c r="C5" s="127">
        <f>D5+E5+F5+G5+H5</f>
        <v>4841</v>
      </c>
      <c r="D5" s="145">
        <v>100</v>
      </c>
      <c r="E5" s="145">
        <v>1303</v>
      </c>
      <c r="F5" s="145">
        <v>2642</v>
      </c>
      <c r="G5" s="145">
        <v>567</v>
      </c>
      <c r="H5" s="145">
        <v>229</v>
      </c>
    </row>
    <row r="6" spans="1:8">
      <c r="A6" s="144">
        <v>4</v>
      </c>
      <c r="B6" s="21" t="s">
        <v>24</v>
      </c>
      <c r="C6" s="127">
        <f t="shared" si="0"/>
        <v>4708</v>
      </c>
      <c r="D6" s="145">
        <v>160</v>
      </c>
      <c r="E6" s="145">
        <v>1000</v>
      </c>
      <c r="F6" s="145">
        <v>2312</v>
      </c>
      <c r="G6" s="145">
        <v>1056</v>
      </c>
      <c r="H6" s="145">
        <v>180</v>
      </c>
    </row>
    <row r="7" spans="1:8">
      <c r="A7" s="144">
        <v>5</v>
      </c>
      <c r="B7" s="21" t="s">
        <v>27</v>
      </c>
      <c r="C7" s="127">
        <f t="shared" si="0"/>
        <v>4448.5</v>
      </c>
      <c r="D7" s="145">
        <v>130</v>
      </c>
      <c r="E7" s="145">
        <v>1142</v>
      </c>
      <c r="F7" s="145">
        <v>2396</v>
      </c>
      <c r="G7" s="145">
        <v>595.5</v>
      </c>
      <c r="H7" s="145">
        <v>185</v>
      </c>
    </row>
    <row r="8" spans="1:8">
      <c r="A8" s="144">
        <v>6</v>
      </c>
      <c r="B8" s="21" t="s">
        <v>38</v>
      </c>
      <c r="C8" s="127">
        <f t="shared" si="0"/>
        <v>3941</v>
      </c>
      <c r="D8" s="145">
        <v>205</v>
      </c>
      <c r="E8" s="145">
        <v>870</v>
      </c>
      <c r="F8" s="145">
        <v>1230</v>
      </c>
      <c r="G8" s="145">
        <v>1401</v>
      </c>
      <c r="H8" s="145">
        <v>235</v>
      </c>
    </row>
    <row r="9" spans="1:8">
      <c r="A9" s="144">
        <v>7</v>
      </c>
      <c r="B9" s="74" t="s">
        <v>44</v>
      </c>
      <c r="C9" s="127">
        <f t="shared" si="0"/>
        <v>3768</v>
      </c>
      <c r="D9" s="145">
        <v>160</v>
      </c>
      <c r="E9" s="145">
        <v>692</v>
      </c>
      <c r="F9" s="145">
        <v>1518</v>
      </c>
      <c r="G9" s="145">
        <v>1103</v>
      </c>
      <c r="H9" s="145">
        <v>295</v>
      </c>
    </row>
    <row r="10" spans="1:8">
      <c r="A10" s="144">
        <v>8</v>
      </c>
      <c r="B10" s="21" t="s">
        <v>45</v>
      </c>
      <c r="C10" s="127">
        <f t="shared" si="0"/>
        <v>3766</v>
      </c>
      <c r="D10" s="145">
        <v>90</v>
      </c>
      <c r="E10" s="145">
        <v>1027</v>
      </c>
      <c r="F10" s="145">
        <v>1997</v>
      </c>
      <c r="G10" s="145">
        <v>412</v>
      </c>
      <c r="H10" s="145">
        <v>240</v>
      </c>
    </row>
    <row r="11" spans="1:8">
      <c r="A11" s="144">
        <v>9</v>
      </c>
      <c r="B11" s="21" t="s">
        <v>47</v>
      </c>
      <c r="C11" s="127">
        <f t="shared" si="0"/>
        <v>3706</v>
      </c>
      <c r="D11" s="145">
        <v>110</v>
      </c>
      <c r="E11" s="145">
        <v>834</v>
      </c>
      <c r="F11" s="145">
        <v>2015</v>
      </c>
      <c r="G11" s="145">
        <v>542</v>
      </c>
      <c r="H11" s="145">
        <v>205</v>
      </c>
    </row>
    <row r="12" spans="1:8">
      <c r="A12" s="144">
        <v>10</v>
      </c>
      <c r="B12" s="128" t="s">
        <v>59</v>
      </c>
      <c r="C12" s="129">
        <f t="shared" si="0"/>
        <v>3110</v>
      </c>
      <c r="D12" s="152">
        <v>80</v>
      </c>
      <c r="E12" s="152">
        <v>978</v>
      </c>
      <c r="F12" s="152">
        <v>1486</v>
      </c>
      <c r="G12" s="152">
        <v>451</v>
      </c>
      <c r="H12" s="152">
        <v>115</v>
      </c>
    </row>
    <row r="13" spans="1:8">
      <c r="A13" s="144">
        <v>11</v>
      </c>
      <c r="B13" s="74" t="s">
        <v>72</v>
      </c>
      <c r="C13" s="127">
        <f t="shared" si="0"/>
        <v>2796</v>
      </c>
      <c r="D13" s="153">
        <v>100</v>
      </c>
      <c r="E13" s="153">
        <v>667</v>
      </c>
      <c r="F13" s="153">
        <v>782</v>
      </c>
      <c r="G13" s="153">
        <v>947</v>
      </c>
      <c r="H13" s="153">
        <v>300</v>
      </c>
    </row>
    <row r="14" spans="1:8">
      <c r="A14" s="144">
        <v>12</v>
      </c>
      <c r="B14" s="21" t="s">
        <v>73</v>
      </c>
      <c r="C14" s="127">
        <f t="shared" si="0"/>
        <v>2789</v>
      </c>
      <c r="D14" s="145">
        <v>150</v>
      </c>
      <c r="E14" s="145">
        <v>628</v>
      </c>
      <c r="F14" s="145">
        <v>1539</v>
      </c>
      <c r="G14" s="145">
        <v>277</v>
      </c>
      <c r="H14" s="145">
        <v>195</v>
      </c>
    </row>
    <row r="15" spans="1:8">
      <c r="A15" s="144">
        <v>13</v>
      </c>
      <c r="B15" s="21" t="s">
        <v>75</v>
      </c>
      <c r="C15" s="127">
        <f t="shared" si="0"/>
        <v>2750</v>
      </c>
      <c r="D15" s="145">
        <v>60</v>
      </c>
      <c r="E15" s="145">
        <v>828</v>
      </c>
      <c r="F15" s="145">
        <v>1619</v>
      </c>
      <c r="G15" s="145">
        <v>183</v>
      </c>
      <c r="H15" s="145">
        <v>60</v>
      </c>
    </row>
    <row r="16" spans="1:8">
      <c r="A16" s="144">
        <v>14</v>
      </c>
      <c r="B16" s="21" t="s">
        <v>90</v>
      </c>
      <c r="C16" s="127">
        <f t="shared" si="0"/>
        <v>2483</v>
      </c>
      <c r="D16" s="145">
        <v>105</v>
      </c>
      <c r="E16" s="145">
        <v>554</v>
      </c>
      <c r="F16" s="145">
        <v>1226</v>
      </c>
      <c r="G16" s="145">
        <v>453</v>
      </c>
      <c r="H16" s="145">
        <v>145</v>
      </c>
    </row>
    <row r="17" spans="1:8">
      <c r="A17" s="144">
        <v>15</v>
      </c>
      <c r="B17" s="21" t="s">
        <v>97</v>
      </c>
      <c r="C17" s="127">
        <f t="shared" si="0"/>
        <v>2359</v>
      </c>
      <c r="D17" s="145">
        <v>100</v>
      </c>
      <c r="E17" s="145">
        <v>540</v>
      </c>
      <c r="F17" s="145">
        <v>1093</v>
      </c>
      <c r="G17" s="145">
        <v>416</v>
      </c>
      <c r="H17" s="145">
        <v>210</v>
      </c>
    </row>
    <row r="18" spans="1:8">
      <c r="A18" s="144">
        <v>16</v>
      </c>
      <c r="B18" s="21" t="s">
        <v>360</v>
      </c>
      <c r="C18" s="127">
        <f t="shared" si="0"/>
        <v>2346</v>
      </c>
      <c r="D18" s="145">
        <v>260</v>
      </c>
      <c r="E18" s="145">
        <v>530</v>
      </c>
      <c r="F18" s="145">
        <v>996</v>
      </c>
      <c r="G18" s="145">
        <v>490</v>
      </c>
      <c r="H18" s="145">
        <v>70</v>
      </c>
    </row>
    <row r="19" spans="1:8">
      <c r="A19" s="144">
        <v>17</v>
      </c>
      <c r="B19" s="21" t="s">
        <v>151</v>
      </c>
      <c r="C19" s="127">
        <f t="shared" si="0"/>
        <v>1631</v>
      </c>
      <c r="D19" s="145">
        <v>100</v>
      </c>
      <c r="E19" s="145">
        <v>560</v>
      </c>
      <c r="F19" s="145">
        <v>290</v>
      </c>
      <c r="G19" s="145">
        <v>576</v>
      </c>
      <c r="H19" s="145">
        <v>105</v>
      </c>
    </row>
    <row r="20" spans="1:8">
      <c r="A20" s="144">
        <v>18</v>
      </c>
      <c r="B20" s="21" t="s">
        <v>172</v>
      </c>
      <c r="C20" s="127">
        <f t="shared" si="0"/>
        <v>1428</v>
      </c>
      <c r="D20" s="145">
        <v>60</v>
      </c>
      <c r="E20" s="145">
        <v>470</v>
      </c>
      <c r="F20" s="145">
        <v>695</v>
      </c>
      <c r="G20" s="145">
        <v>183</v>
      </c>
      <c r="H20" s="145">
        <v>20</v>
      </c>
    </row>
    <row r="21" spans="1:8">
      <c r="A21" s="144">
        <v>19</v>
      </c>
      <c r="B21" s="21" t="s">
        <v>179</v>
      </c>
      <c r="C21" s="127">
        <f t="shared" si="0"/>
        <v>1358</v>
      </c>
      <c r="D21" s="145">
        <v>190</v>
      </c>
      <c r="E21" s="145">
        <v>270</v>
      </c>
      <c r="F21" s="145">
        <v>600</v>
      </c>
      <c r="G21" s="145">
        <v>238</v>
      </c>
      <c r="H21" s="145">
        <v>60</v>
      </c>
    </row>
    <row r="22" spans="1:8">
      <c r="A22" s="144">
        <v>20</v>
      </c>
      <c r="B22" s="21" t="s">
        <v>237</v>
      </c>
      <c r="C22" s="154">
        <f t="shared" si="0"/>
        <v>729.5</v>
      </c>
      <c r="D22" s="145">
        <v>100</v>
      </c>
      <c r="E22" s="145">
        <v>160</v>
      </c>
      <c r="F22" s="145">
        <v>267</v>
      </c>
      <c r="G22" s="145">
        <v>182.5</v>
      </c>
      <c r="H22" s="145">
        <v>20</v>
      </c>
    </row>
    <row r="23" spans="1:8">
      <c r="A23" s="144">
        <v>21</v>
      </c>
      <c r="B23" s="148" t="s">
        <v>242</v>
      </c>
      <c r="C23" s="155">
        <f t="shared" si="0"/>
        <v>685.5</v>
      </c>
      <c r="D23" s="149">
        <v>60</v>
      </c>
      <c r="E23" s="149">
        <v>210</v>
      </c>
      <c r="F23" s="149">
        <v>190</v>
      </c>
      <c r="G23" s="149">
        <v>185.5</v>
      </c>
      <c r="H23" s="149">
        <v>40</v>
      </c>
    </row>
    <row r="24" spans="1:8">
      <c r="A24" s="144" t="s">
        <v>315</v>
      </c>
      <c r="B24" s="22" t="s">
        <v>260</v>
      </c>
      <c r="C24" s="150">
        <f>AVERAGE(C3:C23)</f>
        <v>3064.1190476190477</v>
      </c>
    </row>
  </sheetData>
  <sheetProtection algorithmName="SHA-512" hashValue="G6GFq+NjFYZeriUo3GGzS2sW+7P2wxHUuoSnWKe3S/yIFiVnAwIRfMCXPUo3nvAkP/63T9QFtgyhZJLZ1SBdpQ==" saltValue="5zYFVaLi9hmsDH0xMxL4HQ==" spinCount="100000" sheet="1" objects="1" scenarios="1"/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6923C"/>
    <pageSetUpPr fitToPage="1"/>
  </sheetPr>
  <dimension ref="A1:R1000"/>
  <sheetViews>
    <sheetView workbookViewId="0">
      <selection sqref="A1:H1"/>
    </sheetView>
  </sheetViews>
  <sheetFormatPr defaultColWidth="14.42578125" defaultRowHeight="15" customHeight="1"/>
  <cols>
    <col min="1" max="1" width="5.28515625" customWidth="1"/>
    <col min="2" max="2" width="22.7109375" customWidth="1"/>
    <col min="3" max="3" width="11.140625" customWidth="1"/>
    <col min="4" max="4" width="11.5703125" customWidth="1"/>
    <col min="5" max="5" width="11" customWidth="1"/>
    <col min="6" max="6" width="11.7109375" customWidth="1"/>
    <col min="7" max="7" width="12" customWidth="1"/>
    <col min="8" max="8" width="10.85546875" customWidth="1"/>
    <col min="9" max="9" width="8.85546875" customWidth="1"/>
    <col min="10" max="10" width="4.42578125" customWidth="1"/>
    <col min="11" max="11" width="34.7109375" customWidth="1"/>
    <col min="12" max="12" width="10.42578125" customWidth="1"/>
    <col min="13" max="13" width="6.42578125" customWidth="1"/>
    <col min="14" max="14" width="6.140625" customWidth="1"/>
    <col min="15" max="15" width="6.42578125" customWidth="1"/>
    <col min="16" max="16" width="8.42578125" customWidth="1"/>
    <col min="17" max="17" width="6.140625" customWidth="1"/>
    <col min="18" max="26" width="8.85546875" customWidth="1"/>
  </cols>
  <sheetData>
    <row r="1" spans="1:17" ht="18.75">
      <c r="A1" s="224" t="s">
        <v>362</v>
      </c>
      <c r="B1" s="221"/>
      <c r="C1" s="221"/>
      <c r="D1" s="221"/>
      <c r="E1" s="221"/>
      <c r="F1" s="221"/>
      <c r="G1" s="221"/>
      <c r="H1" s="221"/>
    </row>
    <row r="2" spans="1:17" ht="47.25">
      <c r="A2" s="1"/>
      <c r="B2" s="1" t="s">
        <v>2</v>
      </c>
      <c r="C2" s="5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7">
      <c r="A3" s="4">
        <v>1</v>
      </c>
      <c r="B3" s="101" t="s">
        <v>68</v>
      </c>
      <c r="C3" s="156">
        <f t="shared" ref="C3:C20" si="0">D3+E3+F3+G3+H3</f>
        <v>2847</v>
      </c>
      <c r="D3" s="13">
        <v>200</v>
      </c>
      <c r="E3" s="13">
        <v>758</v>
      </c>
      <c r="F3" s="13">
        <v>970</v>
      </c>
      <c r="G3" s="13">
        <v>899</v>
      </c>
      <c r="H3" s="13">
        <v>20</v>
      </c>
      <c r="K3" s="107" t="s">
        <v>283</v>
      </c>
      <c r="L3" s="59" t="s">
        <v>317</v>
      </c>
    </row>
    <row r="4" spans="1:17">
      <c r="A4" s="4">
        <v>2</v>
      </c>
      <c r="B4" s="21" t="s">
        <v>26</v>
      </c>
      <c r="C4" s="156">
        <f t="shared" si="0"/>
        <v>4637</v>
      </c>
      <c r="D4" s="13">
        <v>160</v>
      </c>
      <c r="E4" s="13">
        <v>1050</v>
      </c>
      <c r="F4" s="13">
        <v>640</v>
      </c>
      <c r="G4" s="13">
        <v>2537</v>
      </c>
      <c r="H4" s="13">
        <v>250</v>
      </c>
      <c r="J4" s="4">
        <v>1</v>
      </c>
      <c r="K4" s="21" t="s">
        <v>68</v>
      </c>
      <c r="L4" s="16">
        <f t="shared" ref="L4:L8" si="1">SUM(M4:Q4)</f>
        <v>2847</v>
      </c>
      <c r="M4" s="4">
        <v>200</v>
      </c>
      <c r="N4" s="67">
        <v>758</v>
      </c>
      <c r="O4" s="67">
        <v>970</v>
      </c>
      <c r="P4" s="63">
        <v>899</v>
      </c>
      <c r="Q4" s="4">
        <v>20</v>
      </c>
    </row>
    <row r="5" spans="1:17">
      <c r="A5" s="4">
        <v>3</v>
      </c>
      <c r="B5" s="21" t="s">
        <v>105</v>
      </c>
      <c r="C5" s="156">
        <f t="shared" si="0"/>
        <v>2255</v>
      </c>
      <c r="D5" s="13">
        <v>240</v>
      </c>
      <c r="E5" s="13">
        <v>770</v>
      </c>
      <c r="F5" s="13">
        <v>750</v>
      </c>
      <c r="G5" s="13">
        <v>475</v>
      </c>
      <c r="H5" s="13">
        <v>20</v>
      </c>
      <c r="J5" s="4">
        <v>2</v>
      </c>
      <c r="K5" s="66" t="s">
        <v>26</v>
      </c>
      <c r="L5" s="16">
        <f t="shared" si="1"/>
        <v>4637</v>
      </c>
      <c r="M5" s="9">
        <v>160</v>
      </c>
      <c r="N5" s="72">
        <v>1050</v>
      </c>
      <c r="O5" s="72">
        <v>640</v>
      </c>
      <c r="P5" s="68">
        <v>2537</v>
      </c>
      <c r="Q5" s="9">
        <v>250</v>
      </c>
    </row>
    <row r="6" spans="1:17">
      <c r="A6" s="4">
        <v>4</v>
      </c>
      <c r="B6" s="66" t="s">
        <v>166</v>
      </c>
      <c r="C6" s="156">
        <f t="shared" si="0"/>
        <v>1512</v>
      </c>
      <c r="D6" s="13">
        <v>100</v>
      </c>
      <c r="E6" s="13">
        <v>650</v>
      </c>
      <c r="F6" s="13">
        <v>500</v>
      </c>
      <c r="G6" s="13">
        <v>222</v>
      </c>
      <c r="H6" s="13">
        <v>40</v>
      </c>
      <c r="J6" s="4">
        <v>3</v>
      </c>
      <c r="K6" s="21" t="s">
        <v>105</v>
      </c>
      <c r="L6" s="16">
        <f t="shared" si="1"/>
        <v>2255</v>
      </c>
      <c r="M6" s="4">
        <v>240</v>
      </c>
      <c r="N6" s="67">
        <v>770</v>
      </c>
      <c r="O6" s="67">
        <v>750</v>
      </c>
      <c r="P6" s="63">
        <v>475</v>
      </c>
      <c r="Q6" s="4">
        <v>20</v>
      </c>
    </row>
    <row r="7" spans="1:17">
      <c r="A7" s="4">
        <v>5</v>
      </c>
      <c r="B7" s="21" t="s">
        <v>189</v>
      </c>
      <c r="C7" s="156">
        <f t="shared" si="0"/>
        <v>1300</v>
      </c>
      <c r="D7" s="13">
        <v>60</v>
      </c>
      <c r="E7" s="13">
        <v>690</v>
      </c>
      <c r="F7" s="13">
        <v>250</v>
      </c>
      <c r="G7" s="13">
        <v>280</v>
      </c>
      <c r="H7" s="13">
        <v>20</v>
      </c>
      <c r="J7" s="4">
        <v>4</v>
      </c>
      <c r="K7" s="21" t="s">
        <v>166</v>
      </c>
      <c r="L7" s="16">
        <f t="shared" si="1"/>
        <v>1512</v>
      </c>
      <c r="M7" s="4">
        <v>100</v>
      </c>
      <c r="N7" s="67">
        <v>650</v>
      </c>
      <c r="O7" s="67">
        <v>500</v>
      </c>
      <c r="P7" s="63">
        <v>222</v>
      </c>
      <c r="Q7" s="4">
        <v>40</v>
      </c>
    </row>
    <row r="8" spans="1:17">
      <c r="A8" s="4">
        <v>6</v>
      </c>
      <c r="B8" s="21" t="s">
        <v>160</v>
      </c>
      <c r="C8" s="156">
        <f t="shared" si="0"/>
        <v>1537</v>
      </c>
      <c r="D8" s="14">
        <v>190</v>
      </c>
      <c r="E8" s="14">
        <v>280</v>
      </c>
      <c r="F8" s="14">
        <v>860</v>
      </c>
      <c r="G8" s="14">
        <v>152</v>
      </c>
      <c r="H8" s="14">
        <v>55</v>
      </c>
      <c r="J8" s="4">
        <v>5</v>
      </c>
      <c r="K8" s="21" t="s">
        <v>189</v>
      </c>
      <c r="L8" s="16">
        <f t="shared" si="1"/>
        <v>1300</v>
      </c>
      <c r="M8" s="4">
        <v>60</v>
      </c>
      <c r="N8" s="67">
        <v>690</v>
      </c>
      <c r="O8" s="67">
        <v>250</v>
      </c>
      <c r="P8" s="63">
        <v>280</v>
      </c>
      <c r="Q8" s="4">
        <v>20</v>
      </c>
    </row>
    <row r="9" spans="1:17">
      <c r="A9" s="4">
        <v>7</v>
      </c>
      <c r="B9" s="138" t="s">
        <v>120</v>
      </c>
      <c r="C9" s="157">
        <f t="shared" si="0"/>
        <v>1993</v>
      </c>
      <c r="D9" s="14">
        <v>135</v>
      </c>
      <c r="E9" s="14">
        <v>550</v>
      </c>
      <c r="F9" s="14">
        <v>853</v>
      </c>
      <c r="G9" s="14">
        <v>385</v>
      </c>
      <c r="H9" s="14">
        <v>70</v>
      </c>
      <c r="J9" s="4">
        <v>6</v>
      </c>
      <c r="K9" s="138"/>
      <c r="L9" s="16"/>
      <c r="M9" s="4"/>
      <c r="N9" s="67"/>
      <c r="O9" s="67"/>
      <c r="P9" s="67"/>
      <c r="Q9" s="4"/>
    </row>
    <row r="10" spans="1:17">
      <c r="A10" s="4">
        <v>8</v>
      </c>
      <c r="B10" s="100" t="s">
        <v>247</v>
      </c>
      <c r="C10" s="156">
        <f t="shared" si="0"/>
        <v>569</v>
      </c>
      <c r="D10" s="14">
        <v>5</v>
      </c>
      <c r="E10" s="14">
        <v>220</v>
      </c>
      <c r="F10" s="14">
        <v>233</v>
      </c>
      <c r="G10" s="14">
        <v>61</v>
      </c>
      <c r="H10" s="14">
        <v>50</v>
      </c>
      <c r="J10" s="4"/>
      <c r="K10" s="122" t="s">
        <v>318</v>
      </c>
      <c r="L10" s="119">
        <f>AVERAGE(L4,L6:L8)</f>
        <v>1978.5</v>
      </c>
    </row>
    <row r="11" spans="1:17">
      <c r="A11" s="4">
        <v>9</v>
      </c>
      <c r="B11" s="21" t="s">
        <v>228</v>
      </c>
      <c r="C11" s="156">
        <f t="shared" si="0"/>
        <v>823</v>
      </c>
      <c r="D11" s="14">
        <v>60</v>
      </c>
      <c r="E11" s="14">
        <v>360</v>
      </c>
      <c r="F11" s="14">
        <v>170</v>
      </c>
      <c r="G11" s="14">
        <v>193</v>
      </c>
      <c r="H11" s="14">
        <v>40</v>
      </c>
      <c r="K11" s="9" t="s">
        <v>263</v>
      </c>
      <c r="L11" s="65">
        <f>(L5+L10)/2</f>
        <v>3307.75</v>
      </c>
    </row>
    <row r="12" spans="1:17">
      <c r="A12" s="4">
        <v>10</v>
      </c>
      <c r="B12" s="21" t="s">
        <v>240</v>
      </c>
      <c r="C12" s="156">
        <f t="shared" si="0"/>
        <v>693</v>
      </c>
      <c r="D12" s="14">
        <v>70</v>
      </c>
      <c r="E12" s="14">
        <v>280</v>
      </c>
      <c r="F12" s="14">
        <v>300</v>
      </c>
      <c r="G12" s="14">
        <v>13</v>
      </c>
      <c r="H12" s="14">
        <v>30</v>
      </c>
      <c r="K12" s="9" t="s">
        <v>272</v>
      </c>
      <c r="L12" s="64">
        <f>L10+L11</f>
        <v>5286.25</v>
      </c>
    </row>
    <row r="13" spans="1:17">
      <c r="A13" s="4">
        <v>11</v>
      </c>
      <c r="B13" s="66" t="s">
        <v>40</v>
      </c>
      <c r="C13" s="156">
        <f t="shared" si="0"/>
        <v>3900</v>
      </c>
      <c r="D13" s="4">
        <v>165</v>
      </c>
      <c r="E13" s="4">
        <v>1490</v>
      </c>
      <c r="F13" s="4">
        <v>1373</v>
      </c>
      <c r="G13" s="63">
        <v>607</v>
      </c>
      <c r="H13" s="4">
        <v>265</v>
      </c>
    </row>
    <row r="14" spans="1:17">
      <c r="A14" s="4">
        <v>12</v>
      </c>
      <c r="B14" s="21" t="s">
        <v>216</v>
      </c>
      <c r="C14" s="156">
        <f t="shared" si="0"/>
        <v>1009</v>
      </c>
      <c r="D14" s="4">
        <v>100</v>
      </c>
      <c r="E14" s="4">
        <v>270</v>
      </c>
      <c r="F14" s="4">
        <v>370</v>
      </c>
      <c r="G14" s="63">
        <v>169</v>
      </c>
      <c r="H14" s="4">
        <v>100</v>
      </c>
      <c r="K14" s="70" t="s">
        <v>300</v>
      </c>
      <c r="L14" s="9" t="s">
        <v>317</v>
      </c>
    </row>
    <row r="15" spans="1:17">
      <c r="A15" s="4">
        <v>13</v>
      </c>
      <c r="B15" s="21" t="s">
        <v>178</v>
      </c>
      <c r="C15" s="156">
        <f t="shared" si="0"/>
        <v>1368</v>
      </c>
      <c r="D15" s="4">
        <v>190</v>
      </c>
      <c r="E15" s="4">
        <v>370</v>
      </c>
      <c r="F15" s="4">
        <v>660</v>
      </c>
      <c r="G15" s="63">
        <v>138</v>
      </c>
      <c r="H15" s="4">
        <v>10</v>
      </c>
      <c r="J15" s="5">
        <v>1</v>
      </c>
      <c r="K15" s="21" t="s">
        <v>160</v>
      </c>
      <c r="L15" s="15">
        <f t="shared" ref="L15:L19" si="2">SUM(M15:Q15)</f>
        <v>1537</v>
      </c>
      <c r="M15" s="7">
        <v>190</v>
      </c>
      <c r="N15" s="76">
        <v>280</v>
      </c>
      <c r="O15" s="76">
        <v>860</v>
      </c>
      <c r="P15" s="56">
        <v>152</v>
      </c>
      <c r="Q15" s="7">
        <v>55</v>
      </c>
    </row>
    <row r="16" spans="1:17">
      <c r="A16" s="4">
        <v>14</v>
      </c>
      <c r="B16" s="21" t="s">
        <v>155</v>
      </c>
      <c r="C16" s="156">
        <f t="shared" si="0"/>
        <v>1583</v>
      </c>
      <c r="D16" s="4">
        <v>90</v>
      </c>
      <c r="E16" s="4">
        <v>449</v>
      </c>
      <c r="F16" s="4">
        <v>673</v>
      </c>
      <c r="G16" s="63">
        <v>271</v>
      </c>
      <c r="H16" s="4">
        <v>100</v>
      </c>
      <c r="J16" s="5">
        <v>2</v>
      </c>
      <c r="K16" s="66" t="s">
        <v>120</v>
      </c>
      <c r="L16" s="15">
        <f t="shared" si="2"/>
        <v>1993</v>
      </c>
      <c r="M16" s="10">
        <v>135</v>
      </c>
      <c r="N16" s="78">
        <v>550</v>
      </c>
      <c r="O16" s="78">
        <v>853</v>
      </c>
      <c r="P16" s="60">
        <v>385</v>
      </c>
      <c r="Q16" s="10">
        <v>70</v>
      </c>
    </row>
    <row r="17" spans="1:17">
      <c r="A17" s="4">
        <v>15</v>
      </c>
      <c r="B17" s="21" t="s">
        <v>153</v>
      </c>
      <c r="C17" s="156">
        <f t="shared" si="0"/>
        <v>1603</v>
      </c>
      <c r="D17" s="4">
        <v>90</v>
      </c>
      <c r="E17" s="4">
        <v>440</v>
      </c>
      <c r="F17" s="4">
        <v>806</v>
      </c>
      <c r="G17" s="63">
        <v>177</v>
      </c>
      <c r="H17" s="4">
        <v>90</v>
      </c>
      <c r="J17" s="5">
        <v>3</v>
      </c>
      <c r="K17" s="21" t="s">
        <v>247</v>
      </c>
      <c r="L17" s="15">
        <f t="shared" si="2"/>
        <v>569</v>
      </c>
      <c r="M17" s="7">
        <v>5</v>
      </c>
      <c r="N17" s="76">
        <v>220</v>
      </c>
      <c r="O17" s="76">
        <v>233</v>
      </c>
      <c r="P17" s="56">
        <v>61</v>
      </c>
      <c r="Q17" s="7">
        <v>50</v>
      </c>
    </row>
    <row r="18" spans="1:17">
      <c r="A18" s="4">
        <v>16</v>
      </c>
      <c r="B18" s="21" t="s">
        <v>217</v>
      </c>
      <c r="C18" s="156">
        <f t="shared" si="0"/>
        <v>989</v>
      </c>
      <c r="D18" s="4">
        <v>160</v>
      </c>
      <c r="E18" s="4">
        <v>270</v>
      </c>
      <c r="F18" s="4">
        <v>146</v>
      </c>
      <c r="G18" s="63">
        <v>403</v>
      </c>
      <c r="H18" s="4">
        <v>10</v>
      </c>
      <c r="J18" s="5">
        <v>4</v>
      </c>
      <c r="K18" s="21" t="s">
        <v>228</v>
      </c>
      <c r="L18" s="15">
        <f t="shared" si="2"/>
        <v>823</v>
      </c>
      <c r="M18" s="7">
        <v>60</v>
      </c>
      <c r="N18" s="76">
        <v>360</v>
      </c>
      <c r="O18" s="76">
        <v>170</v>
      </c>
      <c r="P18" s="56">
        <v>193</v>
      </c>
      <c r="Q18" s="7">
        <v>40</v>
      </c>
    </row>
    <row r="19" spans="1:17">
      <c r="A19" s="4">
        <v>17</v>
      </c>
      <c r="B19" s="21" t="s">
        <v>164</v>
      </c>
      <c r="C19" s="156">
        <f t="shared" si="0"/>
        <v>1517</v>
      </c>
      <c r="D19" s="4">
        <v>220</v>
      </c>
      <c r="E19" s="4">
        <v>590</v>
      </c>
      <c r="F19" s="4">
        <v>430</v>
      </c>
      <c r="G19" s="63">
        <v>217</v>
      </c>
      <c r="H19" s="4">
        <v>60</v>
      </c>
      <c r="J19" s="5">
        <v>5</v>
      </c>
      <c r="K19" s="21" t="s">
        <v>240</v>
      </c>
      <c r="L19" s="15">
        <f t="shared" si="2"/>
        <v>693</v>
      </c>
      <c r="M19" s="7">
        <v>70</v>
      </c>
      <c r="N19" s="76">
        <v>280</v>
      </c>
      <c r="O19" s="76">
        <v>300</v>
      </c>
      <c r="P19" s="56">
        <v>13</v>
      </c>
      <c r="Q19" s="7">
        <v>30</v>
      </c>
    </row>
    <row r="20" spans="1:17">
      <c r="A20" s="4">
        <v>18</v>
      </c>
      <c r="B20" s="21" t="s">
        <v>225</v>
      </c>
      <c r="C20" s="156">
        <f t="shared" si="0"/>
        <v>833</v>
      </c>
      <c r="D20" s="4">
        <v>100</v>
      </c>
      <c r="E20" s="4">
        <v>290</v>
      </c>
      <c r="F20" s="4">
        <v>293</v>
      </c>
      <c r="G20" s="63">
        <v>130</v>
      </c>
      <c r="H20" s="4">
        <v>20</v>
      </c>
      <c r="K20" s="9" t="s">
        <v>318</v>
      </c>
      <c r="L20" s="64">
        <f>AVERAGE(L15,L17:L19)</f>
        <v>905.5</v>
      </c>
    </row>
    <row r="21" spans="1:17" ht="15.75" customHeight="1">
      <c r="A21" s="102"/>
      <c r="B21" s="22" t="s">
        <v>260</v>
      </c>
      <c r="C21" s="30">
        <f>AVERAGE(C3:C20)</f>
        <v>1720.4444444444443</v>
      </c>
      <c r="K21" s="9" t="s">
        <v>263</v>
      </c>
      <c r="L21" s="65">
        <f>(L16+L20)/2</f>
        <v>1449.25</v>
      </c>
    </row>
    <row r="22" spans="1:17" ht="15.75" customHeight="1">
      <c r="K22" s="9" t="s">
        <v>272</v>
      </c>
      <c r="L22" s="64">
        <f>L20+L21</f>
        <v>2354.75</v>
      </c>
    </row>
    <row r="23" spans="1:17" ht="15.75" customHeight="1"/>
    <row r="24" spans="1:17" ht="15.75" customHeight="1">
      <c r="K24" s="107" t="s">
        <v>363</v>
      </c>
      <c r="L24" s="59" t="s">
        <v>317</v>
      </c>
      <c r="M24" s="57"/>
      <c r="N24" s="57"/>
      <c r="O24" s="57"/>
      <c r="P24" s="57"/>
      <c r="Q24" s="57"/>
    </row>
    <row r="25" spans="1:17" ht="15.75" customHeight="1">
      <c r="J25" s="4">
        <v>1</v>
      </c>
      <c r="K25" s="66" t="s">
        <v>40</v>
      </c>
      <c r="L25" s="16">
        <f t="shared" ref="L25:L32" si="3">SUM(M25:Q25)</f>
        <v>3900</v>
      </c>
      <c r="M25" s="9">
        <v>165</v>
      </c>
      <c r="N25" s="9">
        <v>1490</v>
      </c>
      <c r="O25" s="9">
        <v>1373</v>
      </c>
      <c r="P25" s="68">
        <v>607</v>
      </c>
      <c r="Q25" s="9">
        <v>265</v>
      </c>
    </row>
    <row r="26" spans="1:17" ht="15.75" customHeight="1">
      <c r="J26" s="4">
        <v>2</v>
      </c>
      <c r="K26" s="21" t="s">
        <v>216</v>
      </c>
      <c r="L26" s="16">
        <f t="shared" si="3"/>
        <v>1009</v>
      </c>
      <c r="M26" s="4">
        <v>100</v>
      </c>
      <c r="N26" s="4">
        <v>270</v>
      </c>
      <c r="O26" s="4">
        <v>370</v>
      </c>
      <c r="P26" s="63">
        <v>169</v>
      </c>
      <c r="Q26" s="4">
        <v>100</v>
      </c>
    </row>
    <row r="27" spans="1:17" ht="15.75" customHeight="1">
      <c r="J27" s="4">
        <v>3</v>
      </c>
      <c r="K27" s="21" t="s">
        <v>178</v>
      </c>
      <c r="L27" s="16">
        <f t="shared" si="3"/>
        <v>1368</v>
      </c>
      <c r="M27" s="4">
        <v>190</v>
      </c>
      <c r="N27" s="4">
        <v>370</v>
      </c>
      <c r="O27" s="4">
        <v>660</v>
      </c>
      <c r="P27" s="63">
        <v>138</v>
      </c>
      <c r="Q27" s="4">
        <v>10</v>
      </c>
    </row>
    <row r="28" spans="1:17" ht="15.75" customHeight="1">
      <c r="J28" s="4">
        <v>4</v>
      </c>
      <c r="K28" s="21" t="s">
        <v>155</v>
      </c>
      <c r="L28" s="16">
        <f t="shared" si="3"/>
        <v>1583</v>
      </c>
      <c r="M28" s="4">
        <v>90</v>
      </c>
      <c r="N28" s="4">
        <v>449</v>
      </c>
      <c r="O28" s="4">
        <v>673</v>
      </c>
      <c r="P28" s="63">
        <v>271</v>
      </c>
      <c r="Q28" s="4">
        <v>100</v>
      </c>
    </row>
    <row r="29" spans="1:17" ht="15.75" customHeight="1">
      <c r="J29" s="4">
        <v>5</v>
      </c>
      <c r="K29" s="21" t="s">
        <v>153</v>
      </c>
      <c r="L29" s="16">
        <f t="shared" si="3"/>
        <v>1603</v>
      </c>
      <c r="M29" s="4">
        <v>90</v>
      </c>
      <c r="N29" s="4">
        <v>440</v>
      </c>
      <c r="O29" s="4">
        <v>806</v>
      </c>
      <c r="P29" s="63">
        <v>177</v>
      </c>
      <c r="Q29" s="4">
        <v>90</v>
      </c>
    </row>
    <row r="30" spans="1:17" ht="15.75" customHeight="1">
      <c r="J30" s="4">
        <v>6</v>
      </c>
      <c r="K30" s="21" t="s">
        <v>217</v>
      </c>
      <c r="L30" s="16">
        <f t="shared" si="3"/>
        <v>989</v>
      </c>
      <c r="M30" s="4">
        <v>160</v>
      </c>
      <c r="N30" s="4">
        <v>270</v>
      </c>
      <c r="O30" s="4">
        <v>146</v>
      </c>
      <c r="P30" s="63">
        <v>403</v>
      </c>
      <c r="Q30" s="4">
        <v>10</v>
      </c>
    </row>
    <row r="31" spans="1:17" ht="15.75" customHeight="1">
      <c r="J31" s="4">
        <v>7</v>
      </c>
      <c r="K31" s="21" t="s">
        <v>164</v>
      </c>
      <c r="L31" s="16">
        <f t="shared" si="3"/>
        <v>1517</v>
      </c>
      <c r="M31" s="4">
        <v>220</v>
      </c>
      <c r="N31" s="4">
        <v>590</v>
      </c>
      <c r="O31" s="4">
        <v>430</v>
      </c>
      <c r="P31" s="63">
        <v>217</v>
      </c>
      <c r="Q31" s="4">
        <v>60</v>
      </c>
    </row>
    <row r="32" spans="1:17" ht="15.75" customHeight="1">
      <c r="J32" s="4">
        <v>8</v>
      </c>
      <c r="K32" s="21" t="s">
        <v>225</v>
      </c>
      <c r="L32" s="16">
        <f t="shared" si="3"/>
        <v>833</v>
      </c>
      <c r="M32" s="4">
        <v>100</v>
      </c>
      <c r="N32" s="4">
        <v>290</v>
      </c>
      <c r="O32" s="4">
        <v>293</v>
      </c>
      <c r="P32" s="63">
        <v>130</v>
      </c>
      <c r="Q32" s="4">
        <v>20</v>
      </c>
    </row>
    <row r="33" spans="8:18" ht="15.75" customHeight="1">
      <c r="K33" s="9" t="s">
        <v>318</v>
      </c>
      <c r="L33" s="64">
        <f>AVERAGE(L26:L32)</f>
        <v>1271.7142857142858</v>
      </c>
    </row>
    <row r="34" spans="8:18" ht="15.75" customHeight="1">
      <c r="K34" s="9" t="s">
        <v>263</v>
      </c>
      <c r="L34" s="65">
        <f>(L25+L33)/2</f>
        <v>2585.8571428571431</v>
      </c>
    </row>
    <row r="35" spans="8:18" ht="15.75" customHeight="1">
      <c r="K35" s="9" t="s">
        <v>272</v>
      </c>
      <c r="L35" s="64">
        <f>L33+L34</f>
        <v>3857.5714285714289</v>
      </c>
      <c r="R35" s="61"/>
    </row>
    <row r="36" spans="8:18" ht="15.75" customHeight="1"/>
    <row r="37" spans="8:18" ht="15.75" customHeight="1"/>
    <row r="38" spans="8:18" ht="15.75" customHeight="1">
      <c r="H38" s="5"/>
      <c r="K38" s="9" t="s">
        <v>322</v>
      </c>
      <c r="L38" s="64">
        <f>(L31+L39)/2</f>
        <v>1618.7222222222222</v>
      </c>
      <c r="M38" s="73" t="s">
        <v>164</v>
      </c>
    </row>
    <row r="39" spans="8:18" ht="15.75" customHeight="1">
      <c r="K39" s="4" t="s">
        <v>323</v>
      </c>
      <c r="L39" s="7">
        <f>$C$21</f>
        <v>1720.4444444444443</v>
      </c>
    </row>
    <row r="40" spans="8:18" ht="15.75" customHeight="1"/>
    <row r="41" spans="8:18" ht="15.75" customHeight="1">
      <c r="K41" s="59" t="s">
        <v>324</v>
      </c>
      <c r="L41" s="64">
        <f>L45+L38</f>
        <v>5451.5793650793657</v>
      </c>
    </row>
    <row r="42" spans="8:18" ht="15.75" customHeight="1">
      <c r="J42" s="5">
        <v>1</v>
      </c>
      <c r="K42" s="4" t="s">
        <v>364</v>
      </c>
      <c r="L42" s="87">
        <v>5286.25</v>
      </c>
    </row>
    <row r="43" spans="8:18" ht="15.75" customHeight="1">
      <c r="J43" s="5">
        <v>2</v>
      </c>
      <c r="K43" s="4" t="s">
        <v>300</v>
      </c>
      <c r="L43" s="87">
        <v>2354.75</v>
      </c>
    </row>
    <row r="44" spans="8:18" ht="15.75" customHeight="1">
      <c r="J44" s="5">
        <v>3</v>
      </c>
      <c r="K44" s="4" t="s">
        <v>365</v>
      </c>
      <c r="L44" s="87">
        <v>3857.5714285714289</v>
      </c>
    </row>
    <row r="45" spans="8:18" ht="15.75" customHeight="1">
      <c r="K45" s="9" t="s">
        <v>331</v>
      </c>
      <c r="L45" s="64">
        <f>AVERAGE(L42:L44)</f>
        <v>3832.8571428571431</v>
      </c>
    </row>
    <row r="46" spans="8:18" ht="15.75" customHeight="1"/>
    <row r="47" spans="8:18" ht="15.75" customHeight="1"/>
    <row r="48" spans="8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KBRNJK61ebG/yz16aBFbyDSwiPF5FAHVyYoiPRs9aAt2LOjR68bJSBhqEP1KG/06kZDpE97wszOrxmhswGdeMA==" saltValue="U5wHFIlNbqhXCO6Jq8yoaQ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6923C"/>
    <outlinePr summaryBelow="0" summaryRight="0"/>
  </sheetPr>
  <dimension ref="A1:H21"/>
  <sheetViews>
    <sheetView workbookViewId="0">
      <selection activeCell="A2" sqref="A2:H2"/>
    </sheetView>
  </sheetViews>
  <sheetFormatPr defaultColWidth="14.42578125" defaultRowHeight="15" customHeight="1"/>
  <cols>
    <col min="1" max="1" width="6.5703125" customWidth="1"/>
    <col min="2" max="2" width="17.5703125" customWidth="1"/>
    <col min="3" max="3" width="12.28515625" customWidth="1"/>
    <col min="4" max="4" width="13.28515625" customWidth="1"/>
    <col min="5" max="5" width="11.140625" customWidth="1"/>
    <col min="6" max="6" width="11" customWidth="1"/>
    <col min="7" max="7" width="11.42578125" customWidth="1"/>
    <col min="8" max="8" width="14.5703125" customWidth="1"/>
  </cols>
  <sheetData>
    <row r="1" spans="1:8" thickBot="1">
      <c r="A1" s="224" t="s">
        <v>366</v>
      </c>
      <c r="B1" s="221"/>
      <c r="C1" s="221"/>
      <c r="D1" s="221"/>
      <c r="E1" s="221"/>
      <c r="F1" s="221"/>
      <c r="G1" s="221"/>
      <c r="H1" s="221"/>
    </row>
    <row r="2" spans="1:8" ht="75.75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4">
        <v>1</v>
      </c>
      <c r="B3" s="100" t="s">
        <v>26</v>
      </c>
      <c r="C3" s="156">
        <f t="shared" ref="C3:C20" si="0">D3+E3+F3+G3+H3</f>
        <v>4637</v>
      </c>
      <c r="D3" s="13">
        <v>160</v>
      </c>
      <c r="E3" s="13">
        <v>1050</v>
      </c>
      <c r="F3" s="13">
        <v>640</v>
      </c>
      <c r="G3" s="13">
        <v>2537</v>
      </c>
      <c r="H3" s="13">
        <v>250</v>
      </c>
    </row>
    <row r="4" spans="1:8">
      <c r="A4" s="4">
        <v>2</v>
      </c>
      <c r="B4" s="21" t="s">
        <v>40</v>
      </c>
      <c r="C4" s="156">
        <f t="shared" si="0"/>
        <v>3900</v>
      </c>
      <c r="D4" s="13">
        <v>165</v>
      </c>
      <c r="E4" s="13">
        <v>1490</v>
      </c>
      <c r="F4" s="13">
        <v>1373</v>
      </c>
      <c r="G4" s="116">
        <v>607</v>
      </c>
      <c r="H4" s="13">
        <v>265</v>
      </c>
    </row>
    <row r="5" spans="1:8">
      <c r="A5" s="4">
        <v>3</v>
      </c>
      <c r="B5" s="21" t="s">
        <v>68</v>
      </c>
      <c r="C5" s="156">
        <f t="shared" si="0"/>
        <v>2847</v>
      </c>
      <c r="D5" s="13">
        <v>200</v>
      </c>
      <c r="E5" s="13">
        <v>758</v>
      </c>
      <c r="F5" s="13">
        <v>970</v>
      </c>
      <c r="G5" s="13">
        <v>899</v>
      </c>
      <c r="H5" s="13">
        <v>20</v>
      </c>
    </row>
    <row r="6" spans="1:8">
      <c r="A6" s="4">
        <v>4</v>
      </c>
      <c r="B6" s="21" t="s">
        <v>105</v>
      </c>
      <c r="C6" s="156">
        <f t="shared" si="0"/>
        <v>2255</v>
      </c>
      <c r="D6" s="13">
        <v>240</v>
      </c>
      <c r="E6" s="13">
        <v>770</v>
      </c>
      <c r="F6" s="13">
        <v>750</v>
      </c>
      <c r="G6" s="13">
        <v>475</v>
      </c>
      <c r="H6" s="13">
        <v>20</v>
      </c>
    </row>
    <row r="7" spans="1:8">
      <c r="A7" s="4">
        <v>5</v>
      </c>
      <c r="B7" s="21" t="s">
        <v>120</v>
      </c>
      <c r="C7" s="156">
        <f t="shared" si="0"/>
        <v>1993</v>
      </c>
      <c r="D7" s="14">
        <v>135</v>
      </c>
      <c r="E7" s="14">
        <v>550</v>
      </c>
      <c r="F7" s="14">
        <v>853</v>
      </c>
      <c r="G7" s="14">
        <v>385</v>
      </c>
      <c r="H7" s="14">
        <v>70</v>
      </c>
    </row>
    <row r="8" spans="1:8">
      <c r="A8" s="4">
        <v>6</v>
      </c>
      <c r="B8" s="21" t="s">
        <v>153</v>
      </c>
      <c r="C8" s="156">
        <f t="shared" si="0"/>
        <v>1603</v>
      </c>
      <c r="D8" s="13">
        <v>90</v>
      </c>
      <c r="E8" s="13">
        <v>440</v>
      </c>
      <c r="F8" s="13">
        <v>806</v>
      </c>
      <c r="G8" s="116">
        <v>177</v>
      </c>
      <c r="H8" s="13">
        <v>90</v>
      </c>
    </row>
    <row r="9" spans="1:8">
      <c r="A9" s="4">
        <v>7</v>
      </c>
      <c r="B9" s="21" t="s">
        <v>155</v>
      </c>
      <c r="C9" s="125">
        <f t="shared" si="0"/>
        <v>1583</v>
      </c>
      <c r="D9" s="13">
        <v>90</v>
      </c>
      <c r="E9" s="13">
        <v>449</v>
      </c>
      <c r="F9" s="13">
        <v>673</v>
      </c>
      <c r="G9" s="116">
        <v>271</v>
      </c>
      <c r="H9" s="13">
        <v>100</v>
      </c>
    </row>
    <row r="10" spans="1:8">
      <c r="A10" s="4">
        <v>8</v>
      </c>
      <c r="B10" s="74" t="s">
        <v>160</v>
      </c>
      <c r="C10" s="158">
        <f t="shared" si="0"/>
        <v>1537</v>
      </c>
      <c r="D10" s="14">
        <v>190</v>
      </c>
      <c r="E10" s="14">
        <v>280</v>
      </c>
      <c r="F10" s="14">
        <v>860</v>
      </c>
      <c r="G10" s="14">
        <v>152</v>
      </c>
      <c r="H10" s="14">
        <v>55</v>
      </c>
    </row>
    <row r="11" spans="1:8">
      <c r="A11" s="4">
        <v>9</v>
      </c>
      <c r="B11" s="21" t="s">
        <v>164</v>
      </c>
      <c r="C11" s="156">
        <f t="shared" si="0"/>
        <v>1517</v>
      </c>
      <c r="D11" s="13">
        <v>220</v>
      </c>
      <c r="E11" s="13">
        <v>590</v>
      </c>
      <c r="F11" s="13">
        <v>430</v>
      </c>
      <c r="G11" s="116">
        <v>217</v>
      </c>
      <c r="H11" s="13">
        <v>60</v>
      </c>
    </row>
    <row r="12" spans="1:8">
      <c r="A12" s="11">
        <v>10</v>
      </c>
      <c r="B12" s="128" t="s">
        <v>166</v>
      </c>
      <c r="C12" s="159">
        <f t="shared" si="0"/>
        <v>1512</v>
      </c>
      <c r="D12" s="111">
        <v>100</v>
      </c>
      <c r="E12" s="111">
        <v>650</v>
      </c>
      <c r="F12" s="111">
        <v>500</v>
      </c>
      <c r="G12" s="111">
        <v>222</v>
      </c>
      <c r="H12" s="111">
        <v>40</v>
      </c>
    </row>
    <row r="13" spans="1:8">
      <c r="A13" s="13">
        <v>11</v>
      </c>
      <c r="B13" s="74" t="s">
        <v>178</v>
      </c>
      <c r="C13" s="158">
        <f t="shared" si="0"/>
        <v>1368</v>
      </c>
      <c r="D13" s="13">
        <v>190</v>
      </c>
      <c r="E13" s="13">
        <v>370</v>
      </c>
      <c r="F13" s="13">
        <v>660</v>
      </c>
      <c r="G13" s="116">
        <v>138</v>
      </c>
      <c r="H13" s="13">
        <v>10</v>
      </c>
    </row>
    <row r="14" spans="1:8">
      <c r="A14" s="4">
        <v>12</v>
      </c>
      <c r="B14" s="21" t="s">
        <v>189</v>
      </c>
      <c r="C14" s="156">
        <f t="shared" si="0"/>
        <v>1300</v>
      </c>
      <c r="D14" s="4">
        <v>60</v>
      </c>
      <c r="E14" s="4">
        <v>690</v>
      </c>
      <c r="F14" s="4">
        <v>250</v>
      </c>
      <c r="G14" s="4">
        <v>280</v>
      </c>
      <c r="H14" s="4">
        <v>20</v>
      </c>
    </row>
    <row r="15" spans="1:8">
      <c r="A15" s="4">
        <v>13</v>
      </c>
      <c r="B15" s="21" t="s">
        <v>216</v>
      </c>
      <c r="C15" s="156">
        <f t="shared" si="0"/>
        <v>1009</v>
      </c>
      <c r="D15" s="4">
        <v>100</v>
      </c>
      <c r="E15" s="4">
        <v>270</v>
      </c>
      <c r="F15" s="4">
        <v>370</v>
      </c>
      <c r="G15" s="63">
        <v>169</v>
      </c>
      <c r="H15" s="4">
        <v>100</v>
      </c>
    </row>
    <row r="16" spans="1:8">
      <c r="A16" s="4">
        <v>14</v>
      </c>
      <c r="B16" s="21" t="s">
        <v>217</v>
      </c>
      <c r="C16" s="156">
        <f t="shared" si="0"/>
        <v>989</v>
      </c>
      <c r="D16" s="4">
        <v>160</v>
      </c>
      <c r="E16" s="4">
        <v>270</v>
      </c>
      <c r="F16" s="4">
        <v>146</v>
      </c>
      <c r="G16" s="63">
        <v>403</v>
      </c>
      <c r="H16" s="4">
        <v>10</v>
      </c>
    </row>
    <row r="17" spans="1:8">
      <c r="A17" s="4">
        <v>15</v>
      </c>
      <c r="B17" s="21" t="s">
        <v>225</v>
      </c>
      <c r="C17" s="156">
        <f t="shared" si="0"/>
        <v>833</v>
      </c>
      <c r="D17" s="4">
        <v>100</v>
      </c>
      <c r="E17" s="4">
        <v>290</v>
      </c>
      <c r="F17" s="4">
        <v>293</v>
      </c>
      <c r="G17" s="63">
        <v>130</v>
      </c>
      <c r="H17" s="4">
        <v>20</v>
      </c>
    </row>
    <row r="18" spans="1:8">
      <c r="A18" s="4">
        <v>16</v>
      </c>
      <c r="B18" s="21" t="s">
        <v>228</v>
      </c>
      <c r="C18" s="156">
        <f t="shared" si="0"/>
        <v>823</v>
      </c>
      <c r="D18" s="7">
        <v>60</v>
      </c>
      <c r="E18" s="7">
        <v>360</v>
      </c>
      <c r="F18" s="7">
        <v>170</v>
      </c>
      <c r="G18" s="7">
        <v>193</v>
      </c>
      <c r="H18" s="7">
        <v>40</v>
      </c>
    </row>
    <row r="19" spans="1:8">
      <c r="A19" s="4">
        <v>17</v>
      </c>
      <c r="B19" s="21" t="s">
        <v>240</v>
      </c>
      <c r="C19" s="156">
        <f t="shared" si="0"/>
        <v>693</v>
      </c>
      <c r="D19" s="7">
        <v>70</v>
      </c>
      <c r="E19" s="7">
        <v>280</v>
      </c>
      <c r="F19" s="7">
        <v>300</v>
      </c>
      <c r="G19" s="7">
        <v>13</v>
      </c>
      <c r="H19" s="7">
        <v>30</v>
      </c>
    </row>
    <row r="20" spans="1:8">
      <c r="A20" s="4">
        <v>18</v>
      </c>
      <c r="B20" s="21" t="s">
        <v>247</v>
      </c>
      <c r="C20" s="156">
        <f t="shared" si="0"/>
        <v>569</v>
      </c>
      <c r="D20" s="7">
        <v>5</v>
      </c>
      <c r="E20" s="7">
        <v>220</v>
      </c>
      <c r="F20" s="7">
        <v>233</v>
      </c>
      <c r="G20" s="7">
        <v>61</v>
      </c>
      <c r="H20" s="7">
        <v>50</v>
      </c>
    </row>
    <row r="21" spans="1:8">
      <c r="A21" s="102"/>
      <c r="B21" s="22" t="s">
        <v>260</v>
      </c>
      <c r="C21" s="30">
        <f>AVERAGE(C3:C20)</f>
        <v>1720.4444444444443</v>
      </c>
    </row>
  </sheetData>
  <sheetProtection algorithmName="SHA-512" hashValue="iaC0EsI1uhbrE0W0jNLs3ZJF5LDUgArQ/0dDxqE5QjIQQnfbAtFeI9vh/eILngXuoW/JfrpcGh4LUf+ozEFOmg==" saltValue="GSRhB7CcWsqmD19uUJX46Q==" spinCount="100000" sheet="1" objects="1" scenarios="1"/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31859B"/>
    <pageSetUpPr fitToPage="1"/>
  </sheetPr>
  <dimension ref="A1:R1000"/>
  <sheetViews>
    <sheetView workbookViewId="0">
      <selection sqref="A1:H1"/>
    </sheetView>
  </sheetViews>
  <sheetFormatPr defaultColWidth="14.42578125" defaultRowHeight="15" customHeight="1"/>
  <cols>
    <col min="1" max="1" width="6.140625" customWidth="1"/>
    <col min="2" max="2" width="24.140625" customWidth="1"/>
    <col min="3" max="3" width="11.28515625" customWidth="1"/>
    <col min="4" max="4" width="11" customWidth="1"/>
    <col min="5" max="5" width="10.42578125" customWidth="1"/>
    <col min="6" max="6" width="10.140625" customWidth="1"/>
    <col min="7" max="7" width="11" customWidth="1"/>
    <col min="8" max="8" width="11.42578125" customWidth="1"/>
    <col min="9" max="9" width="8.85546875" customWidth="1"/>
    <col min="10" max="10" width="4.7109375" customWidth="1"/>
    <col min="11" max="11" width="35.140625" customWidth="1"/>
    <col min="12" max="26" width="8.85546875" customWidth="1"/>
  </cols>
  <sheetData>
    <row r="1" spans="1:17" ht="18.75">
      <c r="A1" s="224" t="s">
        <v>367</v>
      </c>
      <c r="B1" s="221"/>
      <c r="C1" s="221"/>
      <c r="D1" s="221"/>
      <c r="E1" s="221"/>
      <c r="F1" s="221"/>
      <c r="G1" s="221"/>
      <c r="H1" s="221"/>
    </row>
    <row r="2" spans="1:17" ht="47.25">
      <c r="A2" s="1"/>
      <c r="B2" s="1" t="s">
        <v>2</v>
      </c>
      <c r="C2" s="160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K2" s="161"/>
    </row>
    <row r="3" spans="1:17">
      <c r="A3" s="4">
        <v>1</v>
      </c>
      <c r="B3" s="21" t="s">
        <v>56</v>
      </c>
      <c r="C3" s="15">
        <f t="shared" ref="C3:C46" si="0">D3+E3+F3+G3+H3</f>
        <v>3211</v>
      </c>
      <c r="D3" s="4">
        <v>255</v>
      </c>
      <c r="E3" s="4">
        <v>440</v>
      </c>
      <c r="F3" s="4">
        <v>1280</v>
      </c>
      <c r="G3" s="4">
        <v>1186</v>
      </c>
      <c r="H3" s="4">
        <v>50</v>
      </c>
      <c r="K3" s="162" t="s">
        <v>294</v>
      </c>
      <c r="L3" s="59" t="s">
        <v>317</v>
      </c>
      <c r="M3" s="57"/>
      <c r="N3" s="57"/>
      <c r="O3" s="57"/>
      <c r="P3" s="57"/>
      <c r="Q3" s="57"/>
    </row>
    <row r="4" spans="1:17">
      <c r="A4" s="4">
        <v>2</v>
      </c>
      <c r="B4" s="21" t="s">
        <v>187</v>
      </c>
      <c r="C4" s="15">
        <f t="shared" si="0"/>
        <v>1313</v>
      </c>
      <c r="D4" s="4">
        <v>100</v>
      </c>
      <c r="E4" s="4">
        <v>370</v>
      </c>
      <c r="F4" s="4">
        <v>700</v>
      </c>
      <c r="G4" s="4">
        <v>48</v>
      </c>
      <c r="H4" s="4">
        <v>95</v>
      </c>
      <c r="J4" s="4">
        <v>1</v>
      </c>
      <c r="K4" s="163" t="s">
        <v>56</v>
      </c>
      <c r="L4" s="16">
        <f t="shared" ref="L4:L13" si="1">SUM(M4:Q4)</f>
        <v>3211</v>
      </c>
      <c r="M4" s="9">
        <v>255</v>
      </c>
      <c r="N4" s="9">
        <v>440</v>
      </c>
      <c r="O4" s="9">
        <v>1280</v>
      </c>
      <c r="P4" s="63">
        <v>1186</v>
      </c>
      <c r="Q4" s="9">
        <v>50</v>
      </c>
    </row>
    <row r="5" spans="1:17">
      <c r="A5" s="4">
        <v>3</v>
      </c>
      <c r="B5" s="21" t="s">
        <v>100</v>
      </c>
      <c r="C5" s="15">
        <f t="shared" si="0"/>
        <v>2212</v>
      </c>
      <c r="D5" s="9">
        <v>60</v>
      </c>
      <c r="E5" s="9">
        <v>1160</v>
      </c>
      <c r="F5" s="9">
        <v>606</v>
      </c>
      <c r="G5" s="9">
        <v>181</v>
      </c>
      <c r="H5" s="9">
        <v>205</v>
      </c>
      <c r="J5" s="4">
        <v>2</v>
      </c>
      <c r="K5" s="124" t="s">
        <v>187</v>
      </c>
      <c r="L5" s="16">
        <f t="shared" si="1"/>
        <v>1313</v>
      </c>
      <c r="M5" s="4">
        <v>100</v>
      </c>
      <c r="N5" s="4">
        <v>370</v>
      </c>
      <c r="O5" s="4">
        <v>700</v>
      </c>
      <c r="P5" s="63">
        <v>48</v>
      </c>
      <c r="Q5" s="4">
        <v>95</v>
      </c>
    </row>
    <row r="6" spans="1:17">
      <c r="A6" s="4">
        <v>4</v>
      </c>
      <c r="B6" s="21" t="s">
        <v>238</v>
      </c>
      <c r="C6" s="15">
        <f t="shared" si="0"/>
        <v>715</v>
      </c>
      <c r="D6" s="4">
        <v>190</v>
      </c>
      <c r="E6" s="4">
        <v>130</v>
      </c>
      <c r="F6" s="4">
        <v>70</v>
      </c>
      <c r="G6" s="4">
        <v>313</v>
      </c>
      <c r="H6" s="4">
        <v>12</v>
      </c>
      <c r="J6" s="4">
        <v>3</v>
      </c>
      <c r="K6" s="124" t="s">
        <v>100</v>
      </c>
      <c r="L6" s="16">
        <f t="shared" si="1"/>
        <v>2212</v>
      </c>
      <c r="M6" s="4">
        <v>60</v>
      </c>
      <c r="N6" s="4">
        <v>1160</v>
      </c>
      <c r="O6" s="4">
        <v>606</v>
      </c>
      <c r="P6" s="4">
        <v>181</v>
      </c>
      <c r="Q6" s="4">
        <v>205</v>
      </c>
    </row>
    <row r="7" spans="1:17">
      <c r="A7" s="4">
        <v>5</v>
      </c>
      <c r="B7" s="21" t="s">
        <v>222</v>
      </c>
      <c r="C7" s="15">
        <f t="shared" si="0"/>
        <v>929</v>
      </c>
      <c r="D7" s="4">
        <v>100</v>
      </c>
      <c r="E7" s="4">
        <v>310</v>
      </c>
      <c r="F7" s="4">
        <v>410</v>
      </c>
      <c r="G7" s="4">
        <v>109</v>
      </c>
      <c r="H7" s="4">
        <v>0</v>
      </c>
      <c r="J7" s="4">
        <v>4</v>
      </c>
      <c r="K7" s="124" t="s">
        <v>238</v>
      </c>
      <c r="L7" s="16">
        <f t="shared" si="1"/>
        <v>715</v>
      </c>
      <c r="M7" s="4">
        <v>190</v>
      </c>
      <c r="N7" s="4">
        <v>130</v>
      </c>
      <c r="O7" s="4">
        <v>70</v>
      </c>
      <c r="P7" s="63">
        <v>313</v>
      </c>
      <c r="Q7" s="4">
        <v>12</v>
      </c>
    </row>
    <row r="8" spans="1:17">
      <c r="A8" s="4">
        <v>6</v>
      </c>
      <c r="B8" s="21" t="s">
        <v>244</v>
      </c>
      <c r="C8" s="15">
        <f t="shared" si="0"/>
        <v>650</v>
      </c>
      <c r="D8" s="4">
        <v>5</v>
      </c>
      <c r="E8" s="4">
        <v>280</v>
      </c>
      <c r="F8" s="4">
        <v>280</v>
      </c>
      <c r="G8" s="4">
        <v>75</v>
      </c>
      <c r="H8" s="4">
        <v>10</v>
      </c>
      <c r="J8" s="4">
        <v>5</v>
      </c>
      <c r="K8" s="124" t="s">
        <v>222</v>
      </c>
      <c r="L8" s="16">
        <f t="shared" si="1"/>
        <v>929</v>
      </c>
      <c r="M8" s="4">
        <v>100</v>
      </c>
      <c r="N8" s="4">
        <v>310</v>
      </c>
      <c r="O8" s="4">
        <v>410</v>
      </c>
      <c r="P8" s="63">
        <v>109</v>
      </c>
      <c r="Q8" s="4">
        <v>0</v>
      </c>
    </row>
    <row r="9" spans="1:17">
      <c r="A9" s="4">
        <v>7</v>
      </c>
      <c r="B9" s="21" t="s">
        <v>194</v>
      </c>
      <c r="C9" s="15">
        <f t="shared" si="0"/>
        <v>1267</v>
      </c>
      <c r="D9" s="4">
        <v>100</v>
      </c>
      <c r="E9" s="4">
        <v>420</v>
      </c>
      <c r="F9" s="4">
        <v>490</v>
      </c>
      <c r="G9" s="4">
        <v>227</v>
      </c>
      <c r="H9" s="4">
        <v>30</v>
      </c>
      <c r="J9" s="4">
        <v>6</v>
      </c>
      <c r="K9" s="124" t="s">
        <v>244</v>
      </c>
      <c r="L9" s="16">
        <f t="shared" si="1"/>
        <v>650</v>
      </c>
      <c r="M9" s="4">
        <v>5</v>
      </c>
      <c r="N9" s="4">
        <v>280</v>
      </c>
      <c r="O9" s="4">
        <v>280</v>
      </c>
      <c r="P9" s="63">
        <v>75</v>
      </c>
      <c r="Q9" s="4">
        <v>10</v>
      </c>
    </row>
    <row r="10" spans="1:17">
      <c r="A10" s="4">
        <v>8</v>
      </c>
      <c r="B10" s="21" t="s">
        <v>61</v>
      </c>
      <c r="C10" s="15">
        <f t="shared" si="0"/>
        <v>2009</v>
      </c>
      <c r="D10" s="9">
        <v>190</v>
      </c>
      <c r="E10" s="9">
        <v>380</v>
      </c>
      <c r="F10" s="9">
        <v>1060</v>
      </c>
      <c r="G10" s="9">
        <v>355</v>
      </c>
      <c r="H10" s="9">
        <v>24</v>
      </c>
      <c r="J10" s="4">
        <v>7</v>
      </c>
      <c r="K10" s="124" t="s">
        <v>194</v>
      </c>
      <c r="L10" s="16">
        <f t="shared" si="1"/>
        <v>1267</v>
      </c>
      <c r="M10" s="4">
        <v>100</v>
      </c>
      <c r="N10" s="4">
        <v>420</v>
      </c>
      <c r="O10" s="4">
        <v>490</v>
      </c>
      <c r="P10" s="63">
        <v>227</v>
      </c>
      <c r="Q10" s="4">
        <v>30</v>
      </c>
    </row>
    <row r="11" spans="1:17">
      <c r="A11" s="4">
        <v>9</v>
      </c>
      <c r="B11" s="21" t="s">
        <v>139</v>
      </c>
      <c r="C11" s="15">
        <f t="shared" si="0"/>
        <v>1774</v>
      </c>
      <c r="D11" s="4">
        <v>100</v>
      </c>
      <c r="E11" s="4">
        <v>680</v>
      </c>
      <c r="F11" s="4">
        <v>820</v>
      </c>
      <c r="G11" s="4">
        <v>74</v>
      </c>
      <c r="H11" s="4">
        <v>100</v>
      </c>
      <c r="J11" s="4">
        <v>8</v>
      </c>
      <c r="K11" s="124" t="s">
        <v>61</v>
      </c>
      <c r="L11" s="16">
        <f t="shared" si="1"/>
        <v>2009</v>
      </c>
      <c r="M11" s="4">
        <v>190</v>
      </c>
      <c r="N11" s="4">
        <v>380</v>
      </c>
      <c r="O11" s="4">
        <v>1060</v>
      </c>
      <c r="P11" s="4">
        <v>355</v>
      </c>
      <c r="Q11" s="4">
        <v>24</v>
      </c>
    </row>
    <row r="12" spans="1:17">
      <c r="A12" s="4">
        <v>10</v>
      </c>
      <c r="B12" s="21" t="s">
        <v>92</v>
      </c>
      <c r="C12" s="15">
        <f t="shared" si="0"/>
        <v>2462</v>
      </c>
      <c r="D12" s="7">
        <v>130</v>
      </c>
      <c r="E12" s="7">
        <v>750</v>
      </c>
      <c r="F12" s="7">
        <v>1042</v>
      </c>
      <c r="G12" s="4">
        <v>228</v>
      </c>
      <c r="H12" s="7">
        <v>312</v>
      </c>
      <c r="J12" s="4">
        <v>9</v>
      </c>
      <c r="K12" s="124" t="s">
        <v>139</v>
      </c>
      <c r="L12" s="16">
        <f t="shared" si="1"/>
        <v>1024</v>
      </c>
      <c r="M12" s="4">
        <v>100</v>
      </c>
      <c r="N12" s="4">
        <v>340</v>
      </c>
      <c r="O12" s="4">
        <v>410</v>
      </c>
      <c r="P12" s="63">
        <v>74</v>
      </c>
      <c r="Q12" s="4">
        <v>100</v>
      </c>
    </row>
    <row r="13" spans="1:17">
      <c r="A13" s="4">
        <v>11</v>
      </c>
      <c r="B13" s="21" t="s">
        <v>129</v>
      </c>
      <c r="C13" s="15">
        <f t="shared" si="0"/>
        <v>1854</v>
      </c>
      <c r="D13" s="7">
        <v>70</v>
      </c>
      <c r="E13" s="7">
        <v>600</v>
      </c>
      <c r="F13" s="7">
        <v>957</v>
      </c>
      <c r="G13" s="7">
        <v>207</v>
      </c>
      <c r="H13" s="7">
        <v>20</v>
      </c>
      <c r="J13" s="4" t="s">
        <v>315</v>
      </c>
      <c r="L13" s="16">
        <f t="shared" si="1"/>
        <v>0</v>
      </c>
      <c r="M13" s="4"/>
      <c r="N13" s="4"/>
      <c r="O13" s="4"/>
      <c r="P13" s="4"/>
      <c r="Q13" s="4"/>
    </row>
    <row r="14" spans="1:17">
      <c r="A14" s="4">
        <v>12</v>
      </c>
      <c r="B14" s="21" t="s">
        <v>67</v>
      </c>
      <c r="C14" s="15">
        <f t="shared" si="0"/>
        <v>2873</v>
      </c>
      <c r="D14" s="7">
        <v>140</v>
      </c>
      <c r="E14" s="7">
        <v>700</v>
      </c>
      <c r="F14" s="7">
        <v>1070</v>
      </c>
      <c r="G14" s="7">
        <v>798</v>
      </c>
      <c r="H14" s="7">
        <v>165</v>
      </c>
      <c r="K14" s="9" t="s">
        <v>318</v>
      </c>
      <c r="L14" s="64">
        <f>AVERAGE(L5:L12)</f>
        <v>1264.875</v>
      </c>
    </row>
    <row r="15" spans="1:17">
      <c r="A15" s="4">
        <v>13</v>
      </c>
      <c r="B15" s="21" t="s">
        <v>71</v>
      </c>
      <c r="C15" s="15">
        <f t="shared" si="0"/>
        <v>2817</v>
      </c>
      <c r="D15" s="7">
        <v>110</v>
      </c>
      <c r="E15" s="7">
        <v>150</v>
      </c>
      <c r="F15" s="7">
        <v>736</v>
      </c>
      <c r="G15" s="7">
        <v>709</v>
      </c>
      <c r="H15" s="7">
        <v>1112</v>
      </c>
      <c r="K15" s="9" t="s">
        <v>263</v>
      </c>
      <c r="L15" s="65">
        <f>(L4+L14)/2</f>
        <v>2237.9375</v>
      </c>
    </row>
    <row r="16" spans="1:17">
      <c r="A16" s="4">
        <v>14</v>
      </c>
      <c r="B16" s="21" t="s">
        <v>170</v>
      </c>
      <c r="C16" s="15">
        <f t="shared" si="0"/>
        <v>1452</v>
      </c>
      <c r="D16" s="7">
        <v>20</v>
      </c>
      <c r="E16" s="7">
        <v>590</v>
      </c>
      <c r="F16" s="7">
        <v>670</v>
      </c>
      <c r="G16" s="7">
        <v>87</v>
      </c>
      <c r="H16" s="7">
        <v>85</v>
      </c>
      <c r="K16" s="9" t="s">
        <v>272</v>
      </c>
      <c r="L16" s="64">
        <f>L14+L15</f>
        <v>3502.8125</v>
      </c>
    </row>
    <row r="17" spans="1:17">
      <c r="A17" s="4">
        <v>15</v>
      </c>
      <c r="B17" s="151" t="s">
        <v>167</v>
      </c>
      <c r="C17" s="15">
        <f t="shared" si="0"/>
        <v>1480.5</v>
      </c>
      <c r="D17" s="7">
        <v>110</v>
      </c>
      <c r="E17" s="7">
        <v>460</v>
      </c>
      <c r="F17" s="7">
        <v>390</v>
      </c>
      <c r="G17" s="7">
        <v>380.5</v>
      </c>
      <c r="H17" s="7">
        <v>140</v>
      </c>
    </row>
    <row r="18" spans="1:17">
      <c r="A18" s="4">
        <v>16</v>
      </c>
      <c r="B18" s="151" t="s">
        <v>158</v>
      </c>
      <c r="C18" s="15">
        <f t="shared" si="0"/>
        <v>1542</v>
      </c>
      <c r="D18" s="7">
        <v>90</v>
      </c>
      <c r="E18" s="7">
        <v>640</v>
      </c>
      <c r="F18" s="7">
        <v>660</v>
      </c>
      <c r="G18" s="7">
        <v>52</v>
      </c>
      <c r="H18" s="7">
        <v>100</v>
      </c>
      <c r="K18" s="58" t="s">
        <v>287</v>
      </c>
      <c r="L18" s="59" t="s">
        <v>317</v>
      </c>
      <c r="M18" s="57"/>
      <c r="N18" s="57"/>
      <c r="O18" s="57"/>
      <c r="Q18" s="57"/>
    </row>
    <row r="19" spans="1:17">
      <c r="A19" s="4">
        <v>17</v>
      </c>
      <c r="B19" s="151" t="s">
        <v>25</v>
      </c>
      <c r="C19" s="15">
        <f t="shared" si="0"/>
        <v>4675</v>
      </c>
      <c r="D19" s="7">
        <v>290</v>
      </c>
      <c r="E19" s="7">
        <v>2492</v>
      </c>
      <c r="F19" s="7">
        <v>522</v>
      </c>
      <c r="G19" s="7">
        <v>1276</v>
      </c>
      <c r="H19" s="7">
        <v>95</v>
      </c>
      <c r="J19" s="4">
        <v>1</v>
      </c>
      <c r="K19" s="66" t="s">
        <v>92</v>
      </c>
      <c r="L19" s="15">
        <f t="shared" ref="L19:L25" si="2">SUM(M19:Q19)</f>
        <v>2462</v>
      </c>
      <c r="M19" s="10">
        <v>130</v>
      </c>
      <c r="N19" s="10">
        <v>750</v>
      </c>
      <c r="O19" s="10">
        <v>1042</v>
      </c>
      <c r="P19" s="63">
        <v>228</v>
      </c>
      <c r="Q19" s="10">
        <v>312</v>
      </c>
    </row>
    <row r="20" spans="1:17">
      <c r="A20" s="4">
        <v>18</v>
      </c>
      <c r="B20" s="151" t="s">
        <v>142</v>
      </c>
      <c r="C20" s="15">
        <f t="shared" si="0"/>
        <v>1744</v>
      </c>
      <c r="D20" s="7">
        <v>190</v>
      </c>
      <c r="E20" s="7">
        <v>370</v>
      </c>
      <c r="F20" s="7">
        <v>500</v>
      </c>
      <c r="G20" s="7">
        <v>614</v>
      </c>
      <c r="H20" s="7">
        <v>70</v>
      </c>
      <c r="J20" s="4">
        <v>2</v>
      </c>
      <c r="K20" s="21" t="s">
        <v>129</v>
      </c>
      <c r="L20" s="15">
        <f t="shared" si="2"/>
        <v>1854</v>
      </c>
      <c r="M20" s="7">
        <v>70</v>
      </c>
      <c r="N20" s="7">
        <v>600</v>
      </c>
      <c r="O20" s="7">
        <v>957</v>
      </c>
      <c r="P20" s="56">
        <v>207</v>
      </c>
      <c r="Q20" s="7">
        <v>20</v>
      </c>
    </row>
    <row r="21" spans="1:17" ht="15.75" customHeight="1">
      <c r="A21" s="4">
        <v>19</v>
      </c>
      <c r="B21" s="151" t="s">
        <v>111</v>
      </c>
      <c r="C21" s="15">
        <f t="shared" si="0"/>
        <v>2090</v>
      </c>
      <c r="D21" s="7">
        <v>130</v>
      </c>
      <c r="E21" s="7">
        <v>520</v>
      </c>
      <c r="F21" s="7">
        <v>1010</v>
      </c>
      <c r="G21" s="7">
        <v>325</v>
      </c>
      <c r="H21" s="7">
        <v>105</v>
      </c>
      <c r="J21" s="4">
        <v>3</v>
      </c>
      <c r="K21" s="21" t="s">
        <v>67</v>
      </c>
      <c r="L21" s="15">
        <f t="shared" si="2"/>
        <v>2873</v>
      </c>
      <c r="M21" s="7">
        <v>140</v>
      </c>
      <c r="N21" s="7">
        <v>700</v>
      </c>
      <c r="O21" s="7">
        <v>1070</v>
      </c>
      <c r="P21" s="56">
        <v>798</v>
      </c>
      <c r="Q21" s="7">
        <v>165</v>
      </c>
    </row>
    <row r="22" spans="1:17" ht="15.75" customHeight="1">
      <c r="A22" s="4">
        <v>20</v>
      </c>
      <c r="B22" s="151" t="s">
        <v>147</v>
      </c>
      <c r="C22" s="15">
        <f t="shared" si="0"/>
        <v>1680</v>
      </c>
      <c r="D22" s="7">
        <v>30</v>
      </c>
      <c r="E22" s="7">
        <v>410</v>
      </c>
      <c r="F22" s="7">
        <v>1070</v>
      </c>
      <c r="G22" s="7">
        <v>20</v>
      </c>
      <c r="H22" s="7">
        <v>150</v>
      </c>
      <c r="J22" s="4">
        <v>4</v>
      </c>
      <c r="K22" s="21" t="s">
        <v>71</v>
      </c>
      <c r="L22" s="15">
        <f t="shared" si="2"/>
        <v>2817</v>
      </c>
      <c r="M22" s="7">
        <v>110</v>
      </c>
      <c r="N22" s="7">
        <v>150</v>
      </c>
      <c r="O22" s="7">
        <v>736</v>
      </c>
      <c r="P22" s="56">
        <v>709</v>
      </c>
      <c r="Q22" s="7">
        <v>1112</v>
      </c>
    </row>
    <row r="23" spans="1:17" ht="15.75" customHeight="1">
      <c r="A23" s="4">
        <v>21</v>
      </c>
      <c r="B23" s="151" t="s">
        <v>215</v>
      </c>
      <c r="C23" s="15">
        <f t="shared" si="0"/>
        <v>1015</v>
      </c>
      <c r="D23" s="7">
        <v>70</v>
      </c>
      <c r="E23" s="7">
        <v>190</v>
      </c>
      <c r="F23" s="7">
        <v>270</v>
      </c>
      <c r="G23" s="7">
        <v>270</v>
      </c>
      <c r="H23" s="7">
        <v>215</v>
      </c>
      <c r="J23" s="4">
        <v>5</v>
      </c>
      <c r="K23" s="21" t="s">
        <v>170</v>
      </c>
      <c r="L23" s="15">
        <f t="shared" si="2"/>
        <v>1452</v>
      </c>
      <c r="M23" s="7">
        <v>20</v>
      </c>
      <c r="N23" s="7">
        <v>590</v>
      </c>
      <c r="O23" s="7">
        <v>670</v>
      </c>
      <c r="P23" s="56">
        <v>87</v>
      </c>
      <c r="Q23" s="7">
        <v>85</v>
      </c>
    </row>
    <row r="24" spans="1:17" ht="15.75" customHeight="1">
      <c r="A24" s="4">
        <v>22</v>
      </c>
      <c r="B24" s="21" t="s">
        <v>188</v>
      </c>
      <c r="C24" s="15">
        <f t="shared" si="0"/>
        <v>1302</v>
      </c>
      <c r="D24" s="7">
        <v>5</v>
      </c>
      <c r="E24" s="7">
        <v>440</v>
      </c>
      <c r="F24" s="7">
        <v>720</v>
      </c>
      <c r="G24" s="7">
        <v>12</v>
      </c>
      <c r="H24" s="7">
        <v>125</v>
      </c>
      <c r="J24" s="4">
        <v>6</v>
      </c>
      <c r="K24" s="21" t="s">
        <v>167</v>
      </c>
      <c r="L24" s="15">
        <f t="shared" si="2"/>
        <v>1480.5</v>
      </c>
      <c r="M24" s="7">
        <v>110</v>
      </c>
      <c r="N24" s="7">
        <v>460</v>
      </c>
      <c r="O24" s="7">
        <v>390</v>
      </c>
      <c r="P24" s="56">
        <v>380.5</v>
      </c>
      <c r="Q24" s="7">
        <v>140</v>
      </c>
    </row>
    <row r="25" spans="1:17" ht="15.75" customHeight="1">
      <c r="A25" s="4">
        <v>23</v>
      </c>
      <c r="B25" s="74" t="s">
        <v>235</v>
      </c>
      <c r="C25" s="15">
        <f t="shared" si="0"/>
        <v>757</v>
      </c>
      <c r="D25" s="7">
        <v>5</v>
      </c>
      <c r="E25" s="7">
        <v>440</v>
      </c>
      <c r="F25" s="7">
        <v>165</v>
      </c>
      <c r="G25" s="7">
        <v>12</v>
      </c>
      <c r="H25" s="7">
        <v>135</v>
      </c>
      <c r="J25" s="4">
        <v>7</v>
      </c>
      <c r="K25" s="21" t="s">
        <v>158</v>
      </c>
      <c r="L25" s="15">
        <f t="shared" si="2"/>
        <v>1542</v>
      </c>
      <c r="M25" s="7">
        <v>90</v>
      </c>
      <c r="N25" s="7">
        <v>640</v>
      </c>
      <c r="O25" s="7">
        <v>660</v>
      </c>
      <c r="P25" s="56">
        <v>52</v>
      </c>
      <c r="Q25" s="7">
        <v>100</v>
      </c>
    </row>
    <row r="26" spans="1:17" ht="15.75" customHeight="1">
      <c r="A26" s="4">
        <v>24</v>
      </c>
      <c r="B26" s="151" t="s">
        <v>213</v>
      </c>
      <c r="C26" s="15">
        <f t="shared" si="0"/>
        <v>1052</v>
      </c>
      <c r="D26" s="7">
        <v>210</v>
      </c>
      <c r="E26" s="7">
        <v>210</v>
      </c>
      <c r="F26" s="7">
        <v>220</v>
      </c>
      <c r="G26" s="7">
        <v>367</v>
      </c>
      <c r="H26" s="7">
        <v>45</v>
      </c>
      <c r="J26" s="4"/>
      <c r="K26" s="9" t="s">
        <v>318</v>
      </c>
      <c r="L26" s="64">
        <f>AVERAGE(L20:L25)</f>
        <v>2003.0833333333333</v>
      </c>
    </row>
    <row r="27" spans="1:17" ht="15.75" customHeight="1">
      <c r="A27" s="4">
        <v>25</v>
      </c>
      <c r="B27" s="21" t="s">
        <v>209</v>
      </c>
      <c r="C27" s="15">
        <f t="shared" si="0"/>
        <v>1077</v>
      </c>
      <c r="D27" s="7">
        <v>85</v>
      </c>
      <c r="E27" s="7">
        <v>240</v>
      </c>
      <c r="F27" s="7">
        <v>580</v>
      </c>
      <c r="G27" s="7">
        <v>102</v>
      </c>
      <c r="H27" s="7">
        <v>70</v>
      </c>
      <c r="K27" s="9" t="s">
        <v>263</v>
      </c>
      <c r="L27" s="65">
        <f>(L19+L26)/2</f>
        <v>2232.5416666666665</v>
      </c>
    </row>
    <row r="28" spans="1:17" ht="15.75" customHeight="1">
      <c r="A28" s="4">
        <v>26</v>
      </c>
      <c r="B28" s="100" t="s">
        <v>201</v>
      </c>
      <c r="C28" s="15">
        <f t="shared" si="0"/>
        <v>1152</v>
      </c>
      <c r="D28" s="7">
        <v>105</v>
      </c>
      <c r="E28" s="7">
        <v>270</v>
      </c>
      <c r="F28" s="7">
        <v>470</v>
      </c>
      <c r="G28" s="7">
        <v>87</v>
      </c>
      <c r="H28" s="7">
        <v>220</v>
      </c>
      <c r="K28" s="9" t="s">
        <v>272</v>
      </c>
      <c r="L28" s="64">
        <f>L26+L27</f>
        <v>4235.625</v>
      </c>
    </row>
    <row r="29" spans="1:17" ht="15.75" customHeight="1">
      <c r="A29" s="4">
        <v>27</v>
      </c>
      <c r="B29" s="21" t="s">
        <v>221</v>
      </c>
      <c r="C29" s="15">
        <f t="shared" si="0"/>
        <v>953</v>
      </c>
      <c r="D29" s="7">
        <v>5</v>
      </c>
      <c r="E29" s="7">
        <v>260</v>
      </c>
      <c r="F29" s="7">
        <v>40</v>
      </c>
      <c r="G29" s="7">
        <v>5</v>
      </c>
      <c r="H29" s="7">
        <v>643</v>
      </c>
    </row>
    <row r="30" spans="1:17" ht="15.75" customHeight="1">
      <c r="A30" s="4">
        <v>28</v>
      </c>
      <c r="B30" s="21" t="s">
        <v>251</v>
      </c>
      <c r="C30" s="15">
        <f t="shared" si="0"/>
        <v>384</v>
      </c>
      <c r="D30" s="7">
        <v>5</v>
      </c>
      <c r="E30" s="7">
        <v>150</v>
      </c>
      <c r="F30" s="7">
        <v>0</v>
      </c>
      <c r="G30" s="7">
        <v>109</v>
      </c>
      <c r="H30" s="7">
        <v>120</v>
      </c>
      <c r="K30" s="70" t="s">
        <v>368</v>
      </c>
      <c r="L30" s="59" t="s">
        <v>317</v>
      </c>
      <c r="M30" s="57"/>
      <c r="N30" s="57"/>
      <c r="O30" s="57"/>
      <c r="P30" s="57"/>
      <c r="Q30" s="57"/>
    </row>
    <row r="31" spans="1:17" ht="15.75" customHeight="1">
      <c r="A31" s="4">
        <v>29</v>
      </c>
      <c r="B31" s="21" t="s">
        <v>203</v>
      </c>
      <c r="C31" s="15">
        <f t="shared" si="0"/>
        <v>1130</v>
      </c>
      <c r="D31" s="7">
        <v>15</v>
      </c>
      <c r="E31" s="7">
        <v>240</v>
      </c>
      <c r="F31" s="7">
        <v>710</v>
      </c>
      <c r="G31" s="7">
        <v>28</v>
      </c>
      <c r="H31" s="7">
        <v>137</v>
      </c>
      <c r="J31" s="4">
        <v>1</v>
      </c>
      <c r="K31" s="21" t="s">
        <v>25</v>
      </c>
      <c r="L31" s="15">
        <f t="shared" ref="L31:L54" si="3">SUM(M31:Q31)</f>
        <v>4675</v>
      </c>
      <c r="M31" s="7">
        <v>290</v>
      </c>
      <c r="N31" s="7">
        <v>2492</v>
      </c>
      <c r="O31" s="7">
        <v>522</v>
      </c>
      <c r="P31" s="56">
        <v>1276</v>
      </c>
      <c r="Q31" s="7">
        <v>95</v>
      </c>
    </row>
    <row r="32" spans="1:17" ht="15.75" customHeight="1">
      <c r="A32" s="4">
        <v>30</v>
      </c>
      <c r="B32" s="21" t="s">
        <v>229</v>
      </c>
      <c r="C32" s="15">
        <f t="shared" si="0"/>
        <v>818</v>
      </c>
      <c r="D32" s="7">
        <v>100</v>
      </c>
      <c r="E32" s="7">
        <v>250</v>
      </c>
      <c r="F32" s="7">
        <v>200</v>
      </c>
      <c r="G32" s="7">
        <v>253</v>
      </c>
      <c r="H32" s="7">
        <v>15</v>
      </c>
      <c r="J32" s="4">
        <v>2</v>
      </c>
      <c r="K32" s="164" t="s">
        <v>142</v>
      </c>
      <c r="L32" s="15">
        <f t="shared" si="3"/>
        <v>1744</v>
      </c>
      <c r="M32" s="10">
        <v>190</v>
      </c>
      <c r="N32" s="10">
        <v>370</v>
      </c>
      <c r="O32" s="10">
        <v>500</v>
      </c>
      <c r="P32" s="60">
        <v>614</v>
      </c>
      <c r="Q32" s="10">
        <v>70</v>
      </c>
    </row>
    <row r="33" spans="1:17" ht="15.75" customHeight="1">
      <c r="A33" s="4">
        <v>31</v>
      </c>
      <c r="B33" s="21" t="s">
        <v>232</v>
      </c>
      <c r="C33" s="15">
        <f t="shared" si="0"/>
        <v>780</v>
      </c>
      <c r="D33" s="7">
        <v>40</v>
      </c>
      <c r="E33" s="7">
        <v>220</v>
      </c>
      <c r="F33" s="7">
        <v>270</v>
      </c>
      <c r="G33" s="7">
        <v>126</v>
      </c>
      <c r="H33" s="7">
        <v>124</v>
      </c>
      <c r="J33" s="4">
        <v>3</v>
      </c>
      <c r="K33" s="21" t="s">
        <v>111</v>
      </c>
      <c r="L33" s="15">
        <f t="shared" si="3"/>
        <v>2090</v>
      </c>
      <c r="M33" s="7">
        <v>130</v>
      </c>
      <c r="N33" s="7">
        <v>520</v>
      </c>
      <c r="O33" s="7">
        <v>1010</v>
      </c>
      <c r="P33" s="56">
        <v>325</v>
      </c>
      <c r="Q33" s="7">
        <v>105</v>
      </c>
    </row>
    <row r="34" spans="1:17" ht="15.75" customHeight="1">
      <c r="A34" s="4">
        <v>32</v>
      </c>
      <c r="B34" s="100" t="s">
        <v>245</v>
      </c>
      <c r="C34" s="15">
        <f t="shared" si="0"/>
        <v>606</v>
      </c>
      <c r="D34" s="7">
        <v>170</v>
      </c>
      <c r="E34" s="7">
        <v>130</v>
      </c>
      <c r="F34" s="7">
        <v>30</v>
      </c>
      <c r="G34" s="7">
        <v>129</v>
      </c>
      <c r="H34" s="7">
        <v>147</v>
      </c>
      <c r="J34" s="4">
        <v>4</v>
      </c>
      <c r="K34" s="100" t="s">
        <v>147</v>
      </c>
      <c r="L34" s="15">
        <f t="shared" si="3"/>
        <v>1680</v>
      </c>
      <c r="M34" s="7">
        <v>30</v>
      </c>
      <c r="N34" s="7">
        <v>410</v>
      </c>
      <c r="O34" s="7">
        <v>1070</v>
      </c>
      <c r="P34" s="56">
        <v>20</v>
      </c>
      <c r="Q34" s="7">
        <v>150</v>
      </c>
    </row>
    <row r="35" spans="1:17" ht="15.75" customHeight="1">
      <c r="A35" s="4">
        <v>33</v>
      </c>
      <c r="B35" s="21" t="s">
        <v>243</v>
      </c>
      <c r="C35" s="15">
        <f t="shared" si="0"/>
        <v>655</v>
      </c>
      <c r="D35" s="7">
        <v>85</v>
      </c>
      <c r="E35" s="7">
        <v>340</v>
      </c>
      <c r="F35" s="7">
        <v>150</v>
      </c>
      <c r="G35" s="7">
        <v>0</v>
      </c>
      <c r="H35" s="7">
        <v>80</v>
      </c>
      <c r="J35" s="4">
        <v>5</v>
      </c>
      <c r="K35" s="21" t="s">
        <v>215</v>
      </c>
      <c r="L35" s="15">
        <f t="shared" si="3"/>
        <v>1015</v>
      </c>
      <c r="M35" s="7">
        <v>70</v>
      </c>
      <c r="N35" s="7">
        <v>190</v>
      </c>
      <c r="O35" s="7">
        <v>270</v>
      </c>
      <c r="P35" s="56">
        <v>270</v>
      </c>
      <c r="Q35" s="7">
        <v>215</v>
      </c>
    </row>
    <row r="36" spans="1:17" ht="15.75" customHeight="1">
      <c r="A36" s="4">
        <v>34</v>
      </c>
      <c r="B36" s="21" t="s">
        <v>220</v>
      </c>
      <c r="C36" s="15">
        <f t="shared" si="0"/>
        <v>959</v>
      </c>
      <c r="D36" s="7">
        <v>120</v>
      </c>
      <c r="E36" s="7">
        <v>720</v>
      </c>
      <c r="F36" s="7">
        <v>30</v>
      </c>
      <c r="G36" s="7">
        <v>19</v>
      </c>
      <c r="H36" s="7">
        <v>70</v>
      </c>
      <c r="J36" s="4">
        <v>6</v>
      </c>
      <c r="K36" s="21" t="s">
        <v>188</v>
      </c>
      <c r="L36" s="15">
        <f t="shared" si="3"/>
        <v>1302</v>
      </c>
      <c r="M36" s="7">
        <v>5</v>
      </c>
      <c r="N36" s="7">
        <v>440</v>
      </c>
      <c r="O36" s="7">
        <v>720</v>
      </c>
      <c r="P36" s="7">
        <v>12</v>
      </c>
      <c r="Q36" s="7">
        <v>125</v>
      </c>
    </row>
    <row r="37" spans="1:17" ht="15.75" customHeight="1">
      <c r="A37" s="4">
        <v>35</v>
      </c>
      <c r="B37" s="21" t="s">
        <v>175</v>
      </c>
      <c r="C37" s="15">
        <f t="shared" si="0"/>
        <v>1383</v>
      </c>
      <c r="D37" s="7">
        <v>100</v>
      </c>
      <c r="E37" s="7">
        <v>580</v>
      </c>
      <c r="F37" s="7">
        <v>580</v>
      </c>
      <c r="G37" s="7">
        <v>103</v>
      </c>
      <c r="H37" s="7">
        <v>20</v>
      </c>
      <c r="J37" s="4">
        <v>7</v>
      </c>
      <c r="K37" s="21" t="s">
        <v>235</v>
      </c>
      <c r="L37" s="15">
        <f t="shared" si="3"/>
        <v>757</v>
      </c>
      <c r="M37" s="7">
        <v>5</v>
      </c>
      <c r="N37" s="7">
        <v>440</v>
      </c>
      <c r="O37" s="7">
        <v>165</v>
      </c>
      <c r="P37" s="7">
        <v>12</v>
      </c>
      <c r="Q37" s="7">
        <v>135</v>
      </c>
    </row>
    <row r="38" spans="1:17" ht="15.75" customHeight="1">
      <c r="A38" s="4">
        <v>36</v>
      </c>
      <c r="B38" s="21" t="s">
        <v>250</v>
      </c>
      <c r="C38" s="15">
        <f t="shared" si="0"/>
        <v>428</v>
      </c>
      <c r="D38" s="7">
        <v>10</v>
      </c>
      <c r="E38" s="7">
        <v>280</v>
      </c>
      <c r="F38" s="7">
        <v>80</v>
      </c>
      <c r="G38" s="7">
        <v>18</v>
      </c>
      <c r="H38" s="7">
        <v>40</v>
      </c>
      <c r="J38" s="4">
        <v>8</v>
      </c>
      <c r="K38" s="151" t="s">
        <v>213</v>
      </c>
      <c r="L38" s="15">
        <f t="shared" si="3"/>
        <v>1052</v>
      </c>
      <c r="M38" s="7">
        <v>210</v>
      </c>
      <c r="N38" s="7">
        <v>210</v>
      </c>
      <c r="O38" s="7">
        <v>220</v>
      </c>
      <c r="P38" s="60">
        <v>367</v>
      </c>
      <c r="Q38" s="7">
        <v>45</v>
      </c>
    </row>
    <row r="39" spans="1:17" ht="15.75" customHeight="1">
      <c r="A39" s="4">
        <v>37</v>
      </c>
      <c r="B39" s="21" t="s">
        <v>224</v>
      </c>
      <c r="C39" s="15">
        <f t="shared" si="0"/>
        <v>854</v>
      </c>
      <c r="D39" s="7">
        <v>25</v>
      </c>
      <c r="E39" s="7">
        <v>170</v>
      </c>
      <c r="F39" s="7">
        <v>475</v>
      </c>
      <c r="G39" s="7">
        <v>104</v>
      </c>
      <c r="H39" s="7">
        <v>80</v>
      </c>
      <c r="J39" s="4">
        <v>9</v>
      </c>
      <c r="K39" s="21" t="s">
        <v>209</v>
      </c>
      <c r="L39" s="15">
        <f t="shared" si="3"/>
        <v>1077</v>
      </c>
      <c r="M39" s="7">
        <v>85</v>
      </c>
      <c r="N39" s="7">
        <v>240</v>
      </c>
      <c r="O39" s="7">
        <v>580</v>
      </c>
      <c r="P39" s="7">
        <v>102</v>
      </c>
      <c r="Q39" s="7">
        <v>70</v>
      </c>
    </row>
    <row r="40" spans="1:17" ht="15.75" customHeight="1">
      <c r="A40" s="4">
        <v>38</v>
      </c>
      <c r="B40" s="21" t="s">
        <v>255</v>
      </c>
      <c r="C40" s="15">
        <f t="shared" si="0"/>
        <v>293</v>
      </c>
      <c r="D40" s="7">
        <v>5</v>
      </c>
      <c r="E40" s="7">
        <v>100</v>
      </c>
      <c r="F40" s="7">
        <v>100</v>
      </c>
      <c r="G40" s="7">
        <v>33</v>
      </c>
      <c r="H40" s="7">
        <v>55</v>
      </c>
      <c r="J40" s="4">
        <v>10</v>
      </c>
      <c r="K40" s="21" t="s">
        <v>201</v>
      </c>
      <c r="L40" s="15">
        <f t="shared" si="3"/>
        <v>1152</v>
      </c>
      <c r="M40" s="7">
        <v>105</v>
      </c>
      <c r="N40" s="7">
        <v>270</v>
      </c>
      <c r="O40" s="7">
        <v>470</v>
      </c>
      <c r="P40" s="56">
        <v>87</v>
      </c>
      <c r="Q40" s="7">
        <v>220</v>
      </c>
    </row>
    <row r="41" spans="1:17" ht="15.75" customHeight="1">
      <c r="A41" s="4">
        <v>39</v>
      </c>
      <c r="B41" s="21" t="s">
        <v>257</v>
      </c>
      <c r="C41" s="15">
        <f t="shared" si="0"/>
        <v>238</v>
      </c>
      <c r="D41" s="7">
        <v>5</v>
      </c>
      <c r="E41" s="7">
        <v>150</v>
      </c>
      <c r="F41" s="7">
        <v>0</v>
      </c>
      <c r="G41" s="7">
        <v>13</v>
      </c>
      <c r="H41" s="7">
        <v>70</v>
      </c>
      <c r="J41" s="4">
        <v>11</v>
      </c>
      <c r="K41" s="21" t="s">
        <v>221</v>
      </c>
      <c r="L41" s="15">
        <f t="shared" si="3"/>
        <v>953</v>
      </c>
      <c r="M41" s="7">
        <v>5</v>
      </c>
      <c r="N41" s="7">
        <v>260</v>
      </c>
      <c r="O41" s="7">
        <v>40</v>
      </c>
      <c r="P41" s="7">
        <v>5</v>
      </c>
      <c r="Q41" s="7">
        <v>643</v>
      </c>
    </row>
    <row r="42" spans="1:17" ht="15.75" customHeight="1">
      <c r="A42" s="4">
        <v>40</v>
      </c>
      <c r="B42" s="21" t="s">
        <v>234</v>
      </c>
      <c r="C42" s="15">
        <f t="shared" si="0"/>
        <v>765</v>
      </c>
      <c r="D42" s="7">
        <v>10</v>
      </c>
      <c r="E42" s="7">
        <v>240</v>
      </c>
      <c r="F42" s="7">
        <v>150</v>
      </c>
      <c r="G42" s="7">
        <v>50</v>
      </c>
      <c r="H42" s="7">
        <v>315</v>
      </c>
      <c r="J42" s="4">
        <v>12</v>
      </c>
      <c r="K42" s="21" t="s">
        <v>251</v>
      </c>
      <c r="L42" s="15">
        <f t="shared" si="3"/>
        <v>384</v>
      </c>
      <c r="M42" s="7">
        <v>5</v>
      </c>
      <c r="N42" s="7">
        <v>150</v>
      </c>
      <c r="O42" s="7">
        <v>0</v>
      </c>
      <c r="P42" s="56">
        <v>109</v>
      </c>
      <c r="Q42" s="7">
        <v>120</v>
      </c>
    </row>
    <row r="43" spans="1:17" ht="15.75" customHeight="1">
      <c r="A43" s="4">
        <v>41</v>
      </c>
      <c r="B43" s="74" t="s">
        <v>122</v>
      </c>
      <c r="C43" s="15">
        <f t="shared" si="0"/>
        <v>1983</v>
      </c>
      <c r="D43" s="7">
        <v>110</v>
      </c>
      <c r="E43" s="7">
        <v>640</v>
      </c>
      <c r="F43" s="7">
        <v>946</v>
      </c>
      <c r="G43" s="7">
        <v>237</v>
      </c>
      <c r="H43" s="7">
        <v>50</v>
      </c>
      <c r="J43" s="4">
        <v>13</v>
      </c>
      <c r="K43" s="21" t="s">
        <v>203</v>
      </c>
      <c r="L43" s="15">
        <f t="shared" si="3"/>
        <v>1130</v>
      </c>
      <c r="M43" s="7">
        <v>15</v>
      </c>
      <c r="N43" s="7">
        <v>240</v>
      </c>
      <c r="O43" s="7">
        <v>710</v>
      </c>
      <c r="P43" s="56">
        <v>28</v>
      </c>
      <c r="Q43" s="7">
        <v>137</v>
      </c>
    </row>
    <row r="44" spans="1:17" ht="15.75" customHeight="1">
      <c r="A44" s="4">
        <v>43</v>
      </c>
      <c r="B44" s="21" t="s">
        <v>227</v>
      </c>
      <c r="C44" s="15">
        <f t="shared" si="0"/>
        <v>827</v>
      </c>
      <c r="D44" s="7">
        <v>50</v>
      </c>
      <c r="E44" s="7">
        <v>270</v>
      </c>
      <c r="F44" s="7">
        <v>180</v>
      </c>
      <c r="G44" s="7">
        <v>207</v>
      </c>
      <c r="H44" s="7">
        <v>120</v>
      </c>
      <c r="J44" s="4">
        <v>14</v>
      </c>
      <c r="K44" s="151" t="s">
        <v>229</v>
      </c>
      <c r="L44" s="15">
        <f t="shared" si="3"/>
        <v>818</v>
      </c>
      <c r="M44" s="7">
        <v>100</v>
      </c>
      <c r="N44" s="7">
        <v>250</v>
      </c>
      <c r="O44" s="7">
        <v>200</v>
      </c>
      <c r="P44" s="56">
        <v>253</v>
      </c>
      <c r="Q44" s="7">
        <v>15</v>
      </c>
    </row>
    <row r="45" spans="1:17" ht="15.75" customHeight="1">
      <c r="A45" s="4">
        <v>44</v>
      </c>
      <c r="B45" s="21" t="s">
        <v>128</v>
      </c>
      <c r="C45" s="15">
        <f t="shared" si="0"/>
        <v>1866</v>
      </c>
      <c r="D45" s="7">
        <v>110</v>
      </c>
      <c r="E45" s="7">
        <v>200</v>
      </c>
      <c r="F45" s="7">
        <v>607</v>
      </c>
      <c r="G45" s="7">
        <v>281</v>
      </c>
      <c r="H45" s="7">
        <v>668</v>
      </c>
      <c r="J45" s="4">
        <v>15</v>
      </c>
      <c r="K45" s="151" t="s">
        <v>232</v>
      </c>
      <c r="L45" s="15">
        <f t="shared" si="3"/>
        <v>780</v>
      </c>
      <c r="M45" s="7">
        <v>40</v>
      </c>
      <c r="N45" s="7">
        <v>220</v>
      </c>
      <c r="O45" s="7">
        <v>270</v>
      </c>
      <c r="P45" s="56">
        <v>126</v>
      </c>
      <c r="Q45" s="7">
        <v>124</v>
      </c>
    </row>
    <row r="46" spans="1:17" ht="15.75" customHeight="1">
      <c r="A46" s="4">
        <v>45</v>
      </c>
      <c r="B46" s="21" t="s">
        <v>259</v>
      </c>
      <c r="C46" s="15">
        <f t="shared" si="0"/>
        <v>58</v>
      </c>
      <c r="D46" s="7">
        <v>50</v>
      </c>
      <c r="E46" s="7">
        <v>0</v>
      </c>
      <c r="F46" s="7">
        <v>0</v>
      </c>
      <c r="G46" s="7">
        <v>8</v>
      </c>
      <c r="H46" s="7">
        <v>0</v>
      </c>
      <c r="J46" s="4">
        <v>16</v>
      </c>
      <c r="K46" s="151" t="s">
        <v>245</v>
      </c>
      <c r="L46" s="15">
        <f t="shared" si="3"/>
        <v>606</v>
      </c>
      <c r="M46" s="7">
        <v>170</v>
      </c>
      <c r="N46" s="7">
        <v>130</v>
      </c>
      <c r="O46" s="7">
        <v>30</v>
      </c>
      <c r="P46" s="56">
        <v>129</v>
      </c>
      <c r="Q46" s="7">
        <v>147</v>
      </c>
    </row>
    <row r="47" spans="1:17" ht="15.75" customHeight="1">
      <c r="B47" s="22" t="s">
        <v>260</v>
      </c>
      <c r="C47" s="65">
        <f>AVERAGE(C3:C46)</f>
        <v>1365.5568181818182</v>
      </c>
      <c r="J47" s="4">
        <v>17</v>
      </c>
      <c r="K47" s="151" t="s">
        <v>243</v>
      </c>
      <c r="L47" s="15">
        <f t="shared" si="3"/>
        <v>655</v>
      </c>
      <c r="M47" s="7">
        <v>85</v>
      </c>
      <c r="N47" s="7">
        <v>340</v>
      </c>
      <c r="O47" s="7">
        <v>150</v>
      </c>
      <c r="P47" s="56">
        <v>0</v>
      </c>
      <c r="Q47" s="7">
        <v>80</v>
      </c>
    </row>
    <row r="48" spans="1:17" ht="15.75" customHeight="1">
      <c r="C48" s="165"/>
      <c r="J48" s="4">
        <v>18</v>
      </c>
      <c r="K48" s="151" t="s">
        <v>220</v>
      </c>
      <c r="L48" s="15">
        <f t="shared" si="3"/>
        <v>959</v>
      </c>
      <c r="M48" s="7">
        <v>120</v>
      </c>
      <c r="N48" s="7">
        <v>720</v>
      </c>
      <c r="O48" s="7">
        <v>30</v>
      </c>
      <c r="P48" s="7">
        <v>19</v>
      </c>
      <c r="Q48" s="7">
        <v>70</v>
      </c>
    </row>
    <row r="49" spans="3:18" ht="15.75" customHeight="1">
      <c r="C49" s="165"/>
      <c r="J49" s="4">
        <v>19</v>
      </c>
      <c r="K49" s="151" t="s">
        <v>175</v>
      </c>
      <c r="L49" s="15">
        <f t="shared" si="3"/>
        <v>1383</v>
      </c>
      <c r="M49" s="7">
        <v>100</v>
      </c>
      <c r="N49" s="7">
        <v>580</v>
      </c>
      <c r="O49" s="7">
        <v>580</v>
      </c>
      <c r="P49" s="56">
        <v>103</v>
      </c>
      <c r="Q49" s="7">
        <v>20</v>
      </c>
    </row>
    <row r="50" spans="3:18" ht="15.75" customHeight="1">
      <c r="C50" s="165"/>
      <c r="J50" s="4">
        <v>20</v>
      </c>
      <c r="K50" s="151" t="s">
        <v>250</v>
      </c>
      <c r="L50" s="15">
        <f t="shared" si="3"/>
        <v>428</v>
      </c>
      <c r="M50" s="7">
        <v>10</v>
      </c>
      <c r="N50" s="7">
        <v>280</v>
      </c>
      <c r="O50" s="7">
        <v>80</v>
      </c>
      <c r="P50" s="7">
        <v>18</v>
      </c>
      <c r="Q50" s="7">
        <v>40</v>
      </c>
    </row>
    <row r="51" spans="3:18" ht="15.75" customHeight="1">
      <c r="C51" s="165"/>
      <c r="J51" s="4">
        <v>21</v>
      </c>
      <c r="K51" s="151" t="s">
        <v>224</v>
      </c>
      <c r="L51" s="15">
        <f t="shared" si="3"/>
        <v>854</v>
      </c>
      <c r="M51" s="7">
        <v>25</v>
      </c>
      <c r="N51" s="7">
        <v>170</v>
      </c>
      <c r="O51" s="7">
        <v>475</v>
      </c>
      <c r="P51" s="56">
        <v>104</v>
      </c>
      <c r="Q51" s="7">
        <v>80</v>
      </c>
    </row>
    <row r="52" spans="3:18" ht="15.75" customHeight="1">
      <c r="C52" s="165"/>
      <c r="J52" s="4">
        <v>22</v>
      </c>
      <c r="K52" s="151" t="s">
        <v>255</v>
      </c>
      <c r="L52" s="15">
        <f t="shared" si="3"/>
        <v>293</v>
      </c>
      <c r="M52" s="7">
        <v>5</v>
      </c>
      <c r="N52" s="7">
        <v>100</v>
      </c>
      <c r="O52" s="7">
        <v>100</v>
      </c>
      <c r="P52" s="56">
        <v>33</v>
      </c>
      <c r="Q52" s="7">
        <v>55</v>
      </c>
    </row>
    <row r="53" spans="3:18" ht="15.75" customHeight="1">
      <c r="C53" s="165"/>
      <c r="J53" s="4">
        <v>23</v>
      </c>
      <c r="K53" s="151" t="s">
        <v>257</v>
      </c>
      <c r="L53" s="15">
        <f t="shared" si="3"/>
        <v>238</v>
      </c>
      <c r="M53" s="7">
        <v>5</v>
      </c>
      <c r="N53" s="7">
        <v>150</v>
      </c>
      <c r="O53" s="7">
        <v>0</v>
      </c>
      <c r="P53" s="56">
        <v>13</v>
      </c>
      <c r="Q53" s="7">
        <v>70</v>
      </c>
    </row>
    <row r="54" spans="3:18" ht="15.75" customHeight="1">
      <c r="C54" s="165"/>
      <c r="J54" s="4">
        <v>24</v>
      </c>
      <c r="K54" s="151" t="s">
        <v>234</v>
      </c>
      <c r="L54" s="15">
        <f t="shared" si="3"/>
        <v>765</v>
      </c>
      <c r="M54" s="7">
        <v>10</v>
      </c>
      <c r="N54" s="7">
        <v>240</v>
      </c>
      <c r="O54" s="7">
        <v>150</v>
      </c>
      <c r="P54" s="56">
        <v>50</v>
      </c>
      <c r="Q54" s="7">
        <v>315</v>
      </c>
    </row>
    <row r="55" spans="3:18" ht="15.75" customHeight="1">
      <c r="C55" s="165"/>
      <c r="K55" s="9" t="s">
        <v>318</v>
      </c>
      <c r="L55" s="64">
        <f>AVERAGE(L31,L33:L54)</f>
        <v>1088.9565217391305</v>
      </c>
    </row>
    <row r="56" spans="3:18" ht="15.75" customHeight="1">
      <c r="C56" s="165"/>
      <c r="K56" s="9" t="s">
        <v>263</v>
      </c>
      <c r="L56" s="65">
        <f>(L32+L55)/2</f>
        <v>1416.4782608695652</v>
      </c>
      <c r="R56" s="73" t="s">
        <v>369</v>
      </c>
    </row>
    <row r="57" spans="3:18" ht="15.75" customHeight="1">
      <c r="C57" s="165"/>
      <c r="K57" s="9" t="s">
        <v>272</v>
      </c>
      <c r="L57" s="64">
        <f>L55+L56</f>
        <v>2505.434782608696</v>
      </c>
    </row>
    <row r="58" spans="3:18" ht="15.75" customHeight="1">
      <c r="C58" s="165"/>
    </row>
    <row r="59" spans="3:18" ht="15.75" customHeight="1">
      <c r="C59" s="165"/>
    </row>
    <row r="60" spans="3:18" ht="15.75" customHeight="1">
      <c r="C60" s="165"/>
      <c r="K60" s="9" t="s">
        <v>322</v>
      </c>
      <c r="L60" s="64">
        <f>(L61+L31)/2</f>
        <v>3020.278409090909</v>
      </c>
      <c r="M60" s="57" t="s">
        <v>25</v>
      </c>
    </row>
    <row r="61" spans="3:18" ht="15.75" customHeight="1">
      <c r="C61" s="165"/>
      <c r="K61" s="4" t="s">
        <v>323</v>
      </c>
      <c r="L61" s="19">
        <f>$C$47</f>
        <v>1365.5568181818182</v>
      </c>
    </row>
    <row r="62" spans="3:18" ht="15.75" customHeight="1">
      <c r="C62" s="165"/>
    </row>
    <row r="63" spans="3:18" ht="15.75" customHeight="1">
      <c r="C63" s="165"/>
      <c r="K63" s="9" t="s">
        <v>324</v>
      </c>
      <c r="L63" s="64">
        <f>L68+L60</f>
        <v>6024.402050395257</v>
      </c>
    </row>
    <row r="64" spans="3:18" ht="15.75" customHeight="1">
      <c r="C64" s="165"/>
      <c r="J64" s="4">
        <v>1</v>
      </c>
      <c r="K64" s="102" t="s">
        <v>370</v>
      </c>
      <c r="L64" s="87">
        <v>3502.8125</v>
      </c>
    </row>
    <row r="65" spans="3:17" ht="15.75" customHeight="1">
      <c r="C65" s="165"/>
      <c r="J65" s="4">
        <v>2</v>
      </c>
      <c r="K65" s="102" t="s">
        <v>287</v>
      </c>
      <c r="L65" s="87">
        <v>4235.625</v>
      </c>
    </row>
    <row r="66" spans="3:17" ht="15.75" customHeight="1">
      <c r="C66" s="165"/>
      <c r="J66" s="4">
        <v>3</v>
      </c>
      <c r="K66" s="102" t="s">
        <v>299</v>
      </c>
      <c r="L66" s="87">
        <v>2407.125</v>
      </c>
    </row>
    <row r="67" spans="3:17" ht="15.75" customHeight="1">
      <c r="C67" s="165"/>
      <c r="J67" s="4">
        <v>4</v>
      </c>
      <c r="K67" s="102" t="s">
        <v>371</v>
      </c>
      <c r="L67" s="87">
        <v>2505.434782608696</v>
      </c>
    </row>
    <row r="68" spans="3:17" ht="15.75" customHeight="1">
      <c r="C68" s="165"/>
      <c r="K68" s="9" t="s">
        <v>331</v>
      </c>
      <c r="L68" s="64">
        <f>AVERAGE(L64,L67)</f>
        <v>3004.123641304348</v>
      </c>
    </row>
    <row r="69" spans="3:17" ht="15.75" customHeight="1">
      <c r="C69" s="165"/>
    </row>
    <row r="70" spans="3:17" ht="15.75" customHeight="1">
      <c r="C70" s="165"/>
    </row>
    <row r="71" spans="3:17" ht="15.75" customHeight="1">
      <c r="C71" s="165"/>
      <c r="K71" s="58" t="s">
        <v>299</v>
      </c>
      <c r="L71" s="59" t="s">
        <v>317</v>
      </c>
      <c r="M71" s="57"/>
      <c r="N71" s="57"/>
      <c r="O71" s="57"/>
      <c r="P71" s="57"/>
      <c r="Q71" s="57"/>
    </row>
    <row r="72" spans="3:17" ht="15.75" customHeight="1">
      <c r="C72" s="165"/>
      <c r="J72" s="4">
        <v>1</v>
      </c>
      <c r="K72" s="66" t="s">
        <v>122</v>
      </c>
      <c r="L72" s="15">
        <f t="shared" ref="L72:L76" si="4">SUM(M72:Q72)</f>
        <v>1983</v>
      </c>
      <c r="M72" s="10">
        <v>110</v>
      </c>
      <c r="N72" s="10">
        <v>640</v>
      </c>
      <c r="O72" s="10">
        <v>946</v>
      </c>
      <c r="P72" s="60">
        <v>237</v>
      </c>
      <c r="Q72" s="10">
        <v>50</v>
      </c>
    </row>
    <row r="73" spans="3:17" ht="15.75" customHeight="1">
      <c r="C73" s="165"/>
      <c r="J73" s="4">
        <v>2</v>
      </c>
      <c r="K73" s="73" t="s">
        <v>139</v>
      </c>
      <c r="L73" s="15">
        <f t="shared" si="4"/>
        <v>1024</v>
      </c>
      <c r="M73" s="7">
        <v>100</v>
      </c>
      <c r="N73" s="7">
        <v>340</v>
      </c>
      <c r="O73" s="7">
        <v>410</v>
      </c>
      <c r="P73" s="7">
        <v>84</v>
      </c>
      <c r="Q73" s="7">
        <v>90</v>
      </c>
    </row>
    <row r="74" spans="3:17" ht="15.75" customHeight="1">
      <c r="C74" s="165"/>
      <c r="J74" s="4">
        <v>3</v>
      </c>
      <c r="K74" s="21" t="s">
        <v>227</v>
      </c>
      <c r="L74" s="15">
        <f t="shared" si="4"/>
        <v>827</v>
      </c>
      <c r="M74" s="7">
        <v>50</v>
      </c>
      <c r="N74" s="7">
        <v>270</v>
      </c>
      <c r="O74" s="7">
        <v>180</v>
      </c>
      <c r="P74" s="56">
        <v>207</v>
      </c>
      <c r="Q74" s="7">
        <v>120</v>
      </c>
    </row>
    <row r="75" spans="3:17" ht="15.75" customHeight="1">
      <c r="C75" s="165"/>
      <c r="J75" s="4">
        <v>4</v>
      </c>
      <c r="K75" s="21" t="s">
        <v>128</v>
      </c>
      <c r="L75" s="15">
        <f t="shared" si="4"/>
        <v>1866</v>
      </c>
      <c r="M75" s="7">
        <v>110</v>
      </c>
      <c r="N75" s="7">
        <v>200</v>
      </c>
      <c r="O75" s="7">
        <v>607</v>
      </c>
      <c r="P75" s="56">
        <v>281</v>
      </c>
      <c r="Q75" s="7">
        <v>668</v>
      </c>
    </row>
    <row r="76" spans="3:17" ht="15.75" customHeight="1">
      <c r="C76" s="165"/>
      <c r="J76" s="4">
        <v>5</v>
      </c>
      <c r="K76" s="21" t="s">
        <v>259</v>
      </c>
      <c r="L76" s="15">
        <f t="shared" si="4"/>
        <v>58</v>
      </c>
      <c r="M76" s="7">
        <v>50</v>
      </c>
      <c r="N76" s="7">
        <v>0</v>
      </c>
      <c r="O76" s="7">
        <v>0</v>
      </c>
      <c r="P76" s="7">
        <v>8</v>
      </c>
      <c r="Q76" s="7">
        <v>0</v>
      </c>
    </row>
    <row r="77" spans="3:17" ht="15.75" customHeight="1">
      <c r="C77" s="165"/>
      <c r="J77" s="4"/>
      <c r="K77" s="9" t="s">
        <v>318</v>
      </c>
      <c r="L77" s="64">
        <f>AVERAGE(L73:L76)</f>
        <v>943.75</v>
      </c>
    </row>
    <row r="78" spans="3:17" ht="15.75" customHeight="1">
      <c r="C78" s="165"/>
      <c r="K78" s="9" t="s">
        <v>263</v>
      </c>
      <c r="L78" s="65">
        <f>(L72+L77)/2</f>
        <v>1463.375</v>
      </c>
    </row>
    <row r="79" spans="3:17" ht="15.75" customHeight="1">
      <c r="C79" s="165"/>
      <c r="K79" s="9" t="s">
        <v>272</v>
      </c>
      <c r="L79" s="64">
        <f>L77+L78</f>
        <v>2407.125</v>
      </c>
    </row>
    <row r="80" spans="3:17" ht="15.75" customHeight="1">
      <c r="C80" s="165"/>
    </row>
    <row r="81" spans="3:3" ht="15.75" customHeight="1">
      <c r="C81" s="165"/>
    </row>
    <row r="82" spans="3:3" ht="15.75" customHeight="1">
      <c r="C82" s="165"/>
    </row>
    <row r="83" spans="3:3" ht="15.75" customHeight="1">
      <c r="C83" s="165"/>
    </row>
    <row r="84" spans="3:3" ht="15.75" customHeight="1">
      <c r="C84" s="165"/>
    </row>
    <row r="85" spans="3:3" ht="15.75" customHeight="1">
      <c r="C85" s="165"/>
    </row>
    <row r="86" spans="3:3" ht="15.75" customHeight="1">
      <c r="C86" s="165"/>
    </row>
    <row r="87" spans="3:3" ht="15.75" customHeight="1">
      <c r="C87" s="165"/>
    </row>
    <row r="88" spans="3:3" ht="15.75" customHeight="1">
      <c r="C88" s="165"/>
    </row>
    <row r="89" spans="3:3" ht="15.75" customHeight="1">
      <c r="C89" s="165"/>
    </row>
    <row r="90" spans="3:3" ht="15.75" customHeight="1">
      <c r="C90" s="165"/>
    </row>
    <row r="91" spans="3:3" ht="15.75" customHeight="1">
      <c r="C91" s="165"/>
    </row>
    <row r="92" spans="3:3" ht="15.75" customHeight="1">
      <c r="C92" s="165"/>
    </row>
    <row r="93" spans="3:3" ht="15.75" customHeight="1">
      <c r="C93" s="165"/>
    </row>
    <row r="94" spans="3:3" ht="15.75" customHeight="1">
      <c r="C94" s="165"/>
    </row>
    <row r="95" spans="3:3" ht="15.75" customHeight="1">
      <c r="C95" s="165"/>
    </row>
    <row r="96" spans="3:3" ht="15.75" customHeight="1">
      <c r="C96" s="165"/>
    </row>
    <row r="97" spans="3:3" ht="15.75" customHeight="1">
      <c r="C97" s="165"/>
    </row>
    <row r="98" spans="3:3" ht="15.75" customHeight="1">
      <c r="C98" s="165"/>
    </row>
    <row r="99" spans="3:3" ht="15.75" customHeight="1">
      <c r="C99" s="165"/>
    </row>
    <row r="100" spans="3:3" ht="15.75" customHeight="1">
      <c r="C100" s="165"/>
    </row>
    <row r="101" spans="3:3" ht="15.75" customHeight="1">
      <c r="C101" s="165"/>
    </row>
    <row r="102" spans="3:3" ht="15.75" customHeight="1">
      <c r="C102" s="165"/>
    </row>
    <row r="103" spans="3:3" ht="15.75" customHeight="1">
      <c r="C103" s="165"/>
    </row>
    <row r="104" spans="3:3" ht="15.75" customHeight="1">
      <c r="C104" s="165"/>
    </row>
    <row r="105" spans="3:3" ht="15.75" customHeight="1">
      <c r="C105" s="165"/>
    </row>
    <row r="106" spans="3:3" ht="15.75" customHeight="1">
      <c r="C106" s="165"/>
    </row>
    <row r="107" spans="3:3" ht="15.75" customHeight="1">
      <c r="C107" s="165"/>
    </row>
    <row r="108" spans="3:3" ht="15.75" customHeight="1">
      <c r="C108" s="165"/>
    </row>
    <row r="109" spans="3:3" ht="15.75" customHeight="1">
      <c r="C109" s="165"/>
    </row>
    <row r="110" spans="3:3" ht="15.75" customHeight="1">
      <c r="C110" s="165"/>
    </row>
    <row r="111" spans="3:3" ht="15.75" customHeight="1">
      <c r="C111" s="165"/>
    </row>
    <row r="112" spans="3:3" ht="15.75" customHeight="1">
      <c r="C112" s="165"/>
    </row>
    <row r="113" spans="3:3" ht="15.75" customHeight="1">
      <c r="C113" s="165"/>
    </row>
    <row r="114" spans="3:3" ht="15.75" customHeight="1">
      <c r="C114" s="165"/>
    </row>
    <row r="115" spans="3:3" ht="15.75" customHeight="1">
      <c r="C115" s="165"/>
    </row>
    <row r="116" spans="3:3" ht="15.75" customHeight="1">
      <c r="C116" s="165"/>
    </row>
    <row r="117" spans="3:3" ht="15.75" customHeight="1">
      <c r="C117" s="165"/>
    </row>
    <row r="118" spans="3:3" ht="15.75" customHeight="1">
      <c r="C118" s="165"/>
    </row>
    <row r="119" spans="3:3" ht="15.75" customHeight="1">
      <c r="C119" s="165"/>
    </row>
    <row r="120" spans="3:3" ht="15.75" customHeight="1">
      <c r="C120" s="165"/>
    </row>
    <row r="121" spans="3:3" ht="15.75" customHeight="1">
      <c r="C121" s="165"/>
    </row>
    <row r="122" spans="3:3" ht="15.75" customHeight="1">
      <c r="C122" s="165"/>
    </row>
    <row r="123" spans="3:3" ht="15.75" customHeight="1">
      <c r="C123" s="165"/>
    </row>
    <row r="124" spans="3:3" ht="15.75" customHeight="1">
      <c r="C124" s="165"/>
    </row>
    <row r="125" spans="3:3" ht="15.75" customHeight="1">
      <c r="C125" s="165"/>
    </row>
    <row r="126" spans="3:3" ht="15.75" customHeight="1">
      <c r="C126" s="165"/>
    </row>
    <row r="127" spans="3:3" ht="15.75" customHeight="1">
      <c r="C127" s="165"/>
    </row>
    <row r="128" spans="3:3" ht="15.75" customHeight="1">
      <c r="C128" s="165"/>
    </row>
    <row r="129" spans="3:3" ht="15.75" customHeight="1">
      <c r="C129" s="165"/>
    </row>
    <row r="130" spans="3:3" ht="15.75" customHeight="1">
      <c r="C130" s="165"/>
    </row>
    <row r="131" spans="3:3" ht="15.75" customHeight="1">
      <c r="C131" s="165"/>
    </row>
    <row r="132" spans="3:3" ht="15.75" customHeight="1">
      <c r="C132" s="165"/>
    </row>
    <row r="133" spans="3:3" ht="15.75" customHeight="1">
      <c r="C133" s="165"/>
    </row>
    <row r="134" spans="3:3" ht="15.75" customHeight="1">
      <c r="C134" s="165"/>
    </row>
    <row r="135" spans="3:3" ht="15.75" customHeight="1">
      <c r="C135" s="165"/>
    </row>
    <row r="136" spans="3:3" ht="15.75" customHeight="1">
      <c r="C136" s="165"/>
    </row>
    <row r="137" spans="3:3" ht="15.75" customHeight="1">
      <c r="C137" s="165"/>
    </row>
    <row r="138" spans="3:3" ht="15.75" customHeight="1">
      <c r="C138" s="165"/>
    </row>
    <row r="139" spans="3:3" ht="15.75" customHeight="1">
      <c r="C139" s="165"/>
    </row>
    <row r="140" spans="3:3" ht="15.75" customHeight="1">
      <c r="C140" s="165"/>
    </row>
    <row r="141" spans="3:3" ht="15.75" customHeight="1">
      <c r="C141" s="165"/>
    </row>
    <row r="142" spans="3:3" ht="15.75" customHeight="1">
      <c r="C142" s="165"/>
    </row>
    <row r="143" spans="3:3" ht="15.75" customHeight="1">
      <c r="C143" s="165"/>
    </row>
    <row r="144" spans="3:3" ht="15.75" customHeight="1">
      <c r="C144" s="165"/>
    </row>
    <row r="145" spans="3:3" ht="15.75" customHeight="1">
      <c r="C145" s="165"/>
    </row>
    <row r="146" spans="3:3" ht="15.75" customHeight="1">
      <c r="C146" s="165"/>
    </row>
    <row r="147" spans="3:3" ht="15.75" customHeight="1">
      <c r="C147" s="165"/>
    </row>
    <row r="148" spans="3:3" ht="15.75" customHeight="1">
      <c r="C148" s="165"/>
    </row>
    <row r="149" spans="3:3" ht="15.75" customHeight="1">
      <c r="C149" s="165"/>
    </row>
    <row r="150" spans="3:3" ht="15.75" customHeight="1">
      <c r="C150" s="165"/>
    </row>
    <row r="151" spans="3:3" ht="15.75" customHeight="1">
      <c r="C151" s="165"/>
    </row>
    <row r="152" spans="3:3" ht="15.75" customHeight="1">
      <c r="C152" s="165"/>
    </row>
    <row r="153" spans="3:3" ht="15.75" customHeight="1">
      <c r="C153" s="165"/>
    </row>
    <row r="154" spans="3:3" ht="15.75" customHeight="1">
      <c r="C154" s="165"/>
    </row>
    <row r="155" spans="3:3" ht="15.75" customHeight="1">
      <c r="C155" s="165"/>
    </row>
    <row r="156" spans="3:3" ht="15.75" customHeight="1">
      <c r="C156" s="165"/>
    </row>
    <row r="157" spans="3:3" ht="15.75" customHeight="1">
      <c r="C157" s="165"/>
    </row>
    <row r="158" spans="3:3" ht="15.75" customHeight="1">
      <c r="C158" s="165"/>
    </row>
    <row r="159" spans="3:3" ht="15.75" customHeight="1">
      <c r="C159" s="165"/>
    </row>
    <row r="160" spans="3:3" ht="15.75" customHeight="1">
      <c r="C160" s="165"/>
    </row>
    <row r="161" spans="3:3" ht="15.75" customHeight="1">
      <c r="C161" s="165"/>
    </row>
    <row r="162" spans="3:3" ht="15.75" customHeight="1">
      <c r="C162" s="165"/>
    </row>
    <row r="163" spans="3:3" ht="15.75" customHeight="1">
      <c r="C163" s="165"/>
    </row>
    <row r="164" spans="3:3" ht="15.75" customHeight="1">
      <c r="C164" s="165"/>
    </row>
    <row r="165" spans="3:3" ht="15.75" customHeight="1">
      <c r="C165" s="165"/>
    </row>
    <row r="166" spans="3:3" ht="15.75" customHeight="1">
      <c r="C166" s="165"/>
    </row>
    <row r="167" spans="3:3" ht="15.75" customHeight="1">
      <c r="C167" s="165"/>
    </row>
    <row r="168" spans="3:3" ht="15.75" customHeight="1">
      <c r="C168" s="165"/>
    </row>
    <row r="169" spans="3:3" ht="15.75" customHeight="1">
      <c r="C169" s="165"/>
    </row>
    <row r="170" spans="3:3" ht="15.75" customHeight="1">
      <c r="C170" s="165"/>
    </row>
    <row r="171" spans="3:3" ht="15.75" customHeight="1">
      <c r="C171" s="165"/>
    </row>
    <row r="172" spans="3:3" ht="15.75" customHeight="1">
      <c r="C172" s="165"/>
    </row>
    <row r="173" spans="3:3" ht="15.75" customHeight="1">
      <c r="C173" s="165"/>
    </row>
    <row r="174" spans="3:3" ht="15.75" customHeight="1">
      <c r="C174" s="165"/>
    </row>
    <row r="175" spans="3:3" ht="15.75" customHeight="1">
      <c r="C175" s="165"/>
    </row>
    <row r="176" spans="3:3" ht="15.75" customHeight="1">
      <c r="C176" s="165"/>
    </row>
    <row r="177" spans="3:3" ht="15.75" customHeight="1">
      <c r="C177" s="165"/>
    </row>
    <row r="178" spans="3:3" ht="15.75" customHeight="1">
      <c r="C178" s="165"/>
    </row>
    <row r="179" spans="3:3" ht="15.75" customHeight="1">
      <c r="C179" s="165"/>
    </row>
    <row r="180" spans="3:3" ht="15.75" customHeight="1">
      <c r="C180" s="165"/>
    </row>
    <row r="181" spans="3:3" ht="15.75" customHeight="1">
      <c r="C181" s="165"/>
    </row>
    <row r="182" spans="3:3" ht="15.75" customHeight="1">
      <c r="C182" s="165"/>
    </row>
    <row r="183" spans="3:3" ht="15.75" customHeight="1">
      <c r="C183" s="165"/>
    </row>
    <row r="184" spans="3:3" ht="15.75" customHeight="1">
      <c r="C184" s="165"/>
    </row>
    <row r="185" spans="3:3" ht="15.75" customHeight="1">
      <c r="C185" s="165"/>
    </row>
    <row r="186" spans="3:3" ht="15.75" customHeight="1">
      <c r="C186" s="165"/>
    </row>
    <row r="187" spans="3:3" ht="15.75" customHeight="1">
      <c r="C187" s="165"/>
    </row>
    <row r="188" spans="3:3" ht="15.75" customHeight="1">
      <c r="C188" s="165"/>
    </row>
    <row r="189" spans="3:3" ht="15.75" customHeight="1">
      <c r="C189" s="165"/>
    </row>
    <row r="190" spans="3:3" ht="15.75" customHeight="1">
      <c r="C190" s="165"/>
    </row>
    <row r="191" spans="3:3" ht="15.75" customHeight="1">
      <c r="C191" s="165"/>
    </row>
    <row r="192" spans="3:3" ht="15.75" customHeight="1">
      <c r="C192" s="165"/>
    </row>
    <row r="193" spans="3:3" ht="15.75" customHeight="1">
      <c r="C193" s="165"/>
    </row>
    <row r="194" spans="3:3" ht="15.75" customHeight="1">
      <c r="C194" s="165"/>
    </row>
    <row r="195" spans="3:3" ht="15.75" customHeight="1">
      <c r="C195" s="165"/>
    </row>
    <row r="196" spans="3:3" ht="15.75" customHeight="1">
      <c r="C196" s="165"/>
    </row>
    <row r="197" spans="3:3" ht="15.75" customHeight="1">
      <c r="C197" s="165"/>
    </row>
    <row r="198" spans="3:3" ht="15.75" customHeight="1">
      <c r="C198" s="165"/>
    </row>
    <row r="199" spans="3:3" ht="15.75" customHeight="1">
      <c r="C199" s="165"/>
    </row>
    <row r="200" spans="3:3" ht="15.75" customHeight="1">
      <c r="C200" s="165"/>
    </row>
    <row r="201" spans="3:3" ht="15.75" customHeight="1">
      <c r="C201" s="165"/>
    </row>
    <row r="202" spans="3:3" ht="15.75" customHeight="1">
      <c r="C202" s="165"/>
    </row>
    <row r="203" spans="3:3" ht="15.75" customHeight="1">
      <c r="C203" s="165"/>
    </row>
    <row r="204" spans="3:3" ht="15.75" customHeight="1">
      <c r="C204" s="165"/>
    </row>
    <row r="205" spans="3:3" ht="15.75" customHeight="1">
      <c r="C205" s="165"/>
    </row>
    <row r="206" spans="3:3" ht="15.75" customHeight="1">
      <c r="C206" s="165"/>
    </row>
    <row r="207" spans="3:3" ht="15.75" customHeight="1">
      <c r="C207" s="165"/>
    </row>
    <row r="208" spans="3:3" ht="15.75" customHeight="1">
      <c r="C208" s="165"/>
    </row>
    <row r="209" spans="3:3" ht="15.75" customHeight="1">
      <c r="C209" s="165"/>
    </row>
    <row r="210" spans="3:3" ht="15.75" customHeight="1">
      <c r="C210" s="165"/>
    </row>
    <row r="211" spans="3:3" ht="15.75" customHeight="1">
      <c r="C211" s="165"/>
    </row>
    <row r="212" spans="3:3" ht="15.75" customHeight="1">
      <c r="C212" s="165"/>
    </row>
    <row r="213" spans="3:3" ht="15.75" customHeight="1">
      <c r="C213" s="165"/>
    </row>
    <row r="214" spans="3:3" ht="15.75" customHeight="1">
      <c r="C214" s="165"/>
    </row>
    <row r="215" spans="3:3" ht="15.75" customHeight="1">
      <c r="C215" s="165"/>
    </row>
    <row r="216" spans="3:3" ht="15.75" customHeight="1">
      <c r="C216" s="165"/>
    </row>
    <row r="217" spans="3:3" ht="15.75" customHeight="1">
      <c r="C217" s="165"/>
    </row>
    <row r="218" spans="3:3" ht="15.75" customHeight="1">
      <c r="C218" s="165"/>
    </row>
    <row r="219" spans="3:3" ht="15.75" customHeight="1">
      <c r="C219" s="165"/>
    </row>
    <row r="220" spans="3:3" ht="15.75" customHeight="1">
      <c r="C220" s="165"/>
    </row>
    <row r="221" spans="3:3" ht="15.75" customHeight="1">
      <c r="C221" s="165"/>
    </row>
    <row r="222" spans="3:3" ht="15.75" customHeight="1">
      <c r="C222" s="165"/>
    </row>
    <row r="223" spans="3:3" ht="15.75" customHeight="1">
      <c r="C223" s="165"/>
    </row>
    <row r="224" spans="3:3" ht="15.75" customHeight="1">
      <c r="C224" s="165"/>
    </row>
    <row r="225" spans="3:3" ht="15.75" customHeight="1">
      <c r="C225" s="165"/>
    </row>
    <row r="226" spans="3:3" ht="15.75" customHeight="1">
      <c r="C226" s="165"/>
    </row>
    <row r="227" spans="3:3" ht="15.75" customHeight="1">
      <c r="C227" s="165"/>
    </row>
    <row r="228" spans="3:3" ht="15.75" customHeight="1">
      <c r="C228" s="165"/>
    </row>
    <row r="229" spans="3:3" ht="15.75" customHeight="1">
      <c r="C229" s="165"/>
    </row>
    <row r="230" spans="3:3" ht="15.75" customHeight="1">
      <c r="C230" s="165"/>
    </row>
    <row r="231" spans="3:3" ht="15.75" customHeight="1">
      <c r="C231" s="165"/>
    </row>
    <row r="232" spans="3:3" ht="15.75" customHeight="1">
      <c r="C232" s="165"/>
    </row>
    <row r="233" spans="3:3" ht="15.75" customHeight="1">
      <c r="C233" s="165"/>
    </row>
    <row r="234" spans="3:3" ht="15.75" customHeight="1">
      <c r="C234" s="165"/>
    </row>
    <row r="235" spans="3:3" ht="15.75" customHeight="1">
      <c r="C235" s="165"/>
    </row>
    <row r="236" spans="3:3" ht="15.75" customHeight="1">
      <c r="C236" s="165"/>
    </row>
    <row r="237" spans="3:3" ht="15.75" customHeight="1">
      <c r="C237" s="165"/>
    </row>
    <row r="238" spans="3:3" ht="15.75" customHeight="1">
      <c r="C238" s="165"/>
    </row>
    <row r="239" spans="3:3" ht="15.75" customHeight="1">
      <c r="C239" s="165"/>
    </row>
    <row r="240" spans="3:3" ht="15.75" customHeight="1">
      <c r="C240" s="165"/>
    </row>
    <row r="241" spans="3:3" ht="15.75" customHeight="1">
      <c r="C241" s="165"/>
    </row>
    <row r="242" spans="3:3" ht="15.75" customHeight="1">
      <c r="C242" s="165"/>
    </row>
    <row r="243" spans="3:3" ht="15.75" customHeight="1">
      <c r="C243" s="165"/>
    </row>
    <row r="244" spans="3:3" ht="15.75" customHeight="1">
      <c r="C244" s="165"/>
    </row>
    <row r="245" spans="3:3" ht="15.75" customHeight="1">
      <c r="C245" s="165"/>
    </row>
    <row r="246" spans="3:3" ht="15.75" customHeight="1">
      <c r="C246" s="165"/>
    </row>
    <row r="247" spans="3:3" ht="15.75" customHeight="1">
      <c r="C247" s="165"/>
    </row>
    <row r="248" spans="3:3" ht="15.75" customHeight="1">
      <c r="C248" s="165"/>
    </row>
    <row r="249" spans="3:3" ht="15.75" customHeight="1">
      <c r="C249" s="165"/>
    </row>
    <row r="250" spans="3:3" ht="15.75" customHeight="1">
      <c r="C250" s="165"/>
    </row>
    <row r="251" spans="3:3" ht="15.75" customHeight="1">
      <c r="C251" s="165"/>
    </row>
    <row r="252" spans="3:3" ht="15.75" customHeight="1">
      <c r="C252" s="165"/>
    </row>
    <row r="253" spans="3:3" ht="15.75" customHeight="1">
      <c r="C253" s="165"/>
    </row>
    <row r="254" spans="3:3" ht="15.75" customHeight="1">
      <c r="C254" s="165"/>
    </row>
    <row r="255" spans="3:3" ht="15.75" customHeight="1">
      <c r="C255" s="165"/>
    </row>
    <row r="256" spans="3:3" ht="15.75" customHeight="1">
      <c r="C256" s="165"/>
    </row>
    <row r="257" spans="3:3" ht="15.75" customHeight="1">
      <c r="C257" s="165"/>
    </row>
    <row r="258" spans="3:3" ht="15.75" customHeight="1">
      <c r="C258" s="165"/>
    </row>
    <row r="259" spans="3:3" ht="15.75" customHeight="1">
      <c r="C259" s="165"/>
    </row>
    <row r="260" spans="3:3" ht="15.75" customHeight="1">
      <c r="C260" s="165"/>
    </row>
    <row r="261" spans="3:3" ht="15.75" customHeight="1">
      <c r="C261" s="165"/>
    </row>
    <row r="262" spans="3:3" ht="15.75" customHeight="1">
      <c r="C262" s="165"/>
    </row>
    <row r="263" spans="3:3" ht="15.75" customHeight="1">
      <c r="C263" s="165"/>
    </row>
    <row r="264" spans="3:3" ht="15.75" customHeight="1">
      <c r="C264" s="165"/>
    </row>
    <row r="265" spans="3:3" ht="15.75" customHeight="1">
      <c r="C265" s="165"/>
    </row>
    <row r="266" spans="3:3" ht="15.75" customHeight="1">
      <c r="C266" s="165"/>
    </row>
    <row r="267" spans="3:3" ht="15.75" customHeight="1">
      <c r="C267" s="165"/>
    </row>
    <row r="268" spans="3:3" ht="15.75" customHeight="1">
      <c r="C268" s="165"/>
    </row>
    <row r="269" spans="3:3" ht="15.75" customHeight="1">
      <c r="C269" s="165"/>
    </row>
    <row r="270" spans="3:3" ht="15.75" customHeight="1">
      <c r="C270" s="165"/>
    </row>
    <row r="271" spans="3:3" ht="15.75" customHeight="1">
      <c r="C271" s="165"/>
    </row>
    <row r="272" spans="3:3" ht="15.75" customHeight="1">
      <c r="C272" s="165"/>
    </row>
    <row r="273" spans="3:3" ht="15.75" customHeight="1">
      <c r="C273" s="165"/>
    </row>
    <row r="274" spans="3:3" ht="15.75" customHeight="1">
      <c r="C274" s="165"/>
    </row>
    <row r="275" spans="3:3" ht="15.75" customHeight="1">
      <c r="C275" s="165"/>
    </row>
    <row r="276" spans="3:3" ht="15.75" customHeight="1">
      <c r="C276" s="165"/>
    </row>
    <row r="277" spans="3:3" ht="15.75" customHeight="1">
      <c r="C277" s="165"/>
    </row>
    <row r="278" spans="3:3" ht="15.75" customHeight="1">
      <c r="C278" s="165"/>
    </row>
    <row r="279" spans="3:3" ht="15.75" customHeight="1">
      <c r="C279" s="165"/>
    </row>
    <row r="280" spans="3:3" ht="15.75" customHeight="1">
      <c r="C280" s="165"/>
    </row>
    <row r="281" spans="3:3" ht="15.75" customHeight="1">
      <c r="C281" s="165"/>
    </row>
    <row r="282" spans="3:3" ht="15.75" customHeight="1">
      <c r="C282" s="165"/>
    </row>
    <row r="283" spans="3:3" ht="15.75" customHeight="1">
      <c r="C283" s="165"/>
    </row>
    <row r="284" spans="3:3" ht="15.75" customHeight="1">
      <c r="C284" s="165"/>
    </row>
    <row r="285" spans="3:3" ht="15.75" customHeight="1">
      <c r="C285" s="165"/>
    </row>
    <row r="286" spans="3:3" ht="15.75" customHeight="1">
      <c r="C286" s="165"/>
    </row>
    <row r="287" spans="3:3" ht="15.75" customHeight="1">
      <c r="C287" s="165"/>
    </row>
    <row r="288" spans="3:3" ht="15.75" customHeight="1">
      <c r="C288" s="165"/>
    </row>
    <row r="289" spans="3:3" ht="15.75" customHeight="1">
      <c r="C289" s="165"/>
    </row>
    <row r="290" spans="3:3" ht="15.75" customHeight="1">
      <c r="C290" s="165"/>
    </row>
    <row r="291" spans="3:3" ht="15.75" customHeight="1">
      <c r="C291" s="165"/>
    </row>
    <row r="292" spans="3:3" ht="15.75" customHeight="1">
      <c r="C292" s="165"/>
    </row>
    <row r="293" spans="3:3" ht="15.75" customHeight="1">
      <c r="C293" s="165"/>
    </row>
    <row r="294" spans="3:3" ht="15.75" customHeight="1">
      <c r="C294" s="165"/>
    </row>
    <row r="295" spans="3:3" ht="15.75" customHeight="1">
      <c r="C295" s="165"/>
    </row>
    <row r="296" spans="3:3" ht="15.75" customHeight="1">
      <c r="C296" s="165"/>
    </row>
    <row r="297" spans="3:3" ht="15.75" customHeight="1">
      <c r="C297" s="165"/>
    </row>
    <row r="298" spans="3:3" ht="15.75" customHeight="1">
      <c r="C298" s="165"/>
    </row>
    <row r="299" spans="3:3" ht="15.75" customHeight="1">
      <c r="C299" s="165"/>
    </row>
    <row r="300" spans="3:3" ht="15.75" customHeight="1">
      <c r="C300" s="165"/>
    </row>
    <row r="301" spans="3:3" ht="15.75" customHeight="1">
      <c r="C301" s="165"/>
    </row>
    <row r="302" spans="3:3" ht="15.75" customHeight="1">
      <c r="C302" s="165"/>
    </row>
    <row r="303" spans="3:3" ht="15.75" customHeight="1">
      <c r="C303" s="165"/>
    </row>
    <row r="304" spans="3:3" ht="15.75" customHeight="1">
      <c r="C304" s="165"/>
    </row>
    <row r="305" spans="3:3" ht="15.75" customHeight="1">
      <c r="C305" s="165"/>
    </row>
    <row r="306" spans="3:3" ht="15.75" customHeight="1">
      <c r="C306" s="165"/>
    </row>
    <row r="307" spans="3:3" ht="15.75" customHeight="1">
      <c r="C307" s="165"/>
    </row>
    <row r="308" spans="3:3" ht="15.75" customHeight="1">
      <c r="C308" s="165"/>
    </row>
    <row r="309" spans="3:3" ht="15.75" customHeight="1">
      <c r="C309" s="165"/>
    </row>
    <row r="310" spans="3:3" ht="15.75" customHeight="1">
      <c r="C310" s="165"/>
    </row>
    <row r="311" spans="3:3" ht="15.75" customHeight="1">
      <c r="C311" s="165"/>
    </row>
    <row r="312" spans="3:3" ht="15.75" customHeight="1">
      <c r="C312" s="165"/>
    </row>
    <row r="313" spans="3:3" ht="15.75" customHeight="1">
      <c r="C313" s="165"/>
    </row>
    <row r="314" spans="3:3" ht="15.75" customHeight="1">
      <c r="C314" s="165"/>
    </row>
    <row r="315" spans="3:3" ht="15.75" customHeight="1">
      <c r="C315" s="165"/>
    </row>
    <row r="316" spans="3:3" ht="15.75" customHeight="1">
      <c r="C316" s="165"/>
    </row>
    <row r="317" spans="3:3" ht="15.75" customHeight="1">
      <c r="C317" s="165"/>
    </row>
    <row r="318" spans="3:3" ht="15.75" customHeight="1">
      <c r="C318" s="165"/>
    </row>
    <row r="319" spans="3:3" ht="15.75" customHeight="1">
      <c r="C319" s="165"/>
    </row>
    <row r="320" spans="3:3" ht="15.75" customHeight="1">
      <c r="C320" s="165"/>
    </row>
    <row r="321" spans="3:3" ht="15.75" customHeight="1">
      <c r="C321" s="165"/>
    </row>
    <row r="322" spans="3:3" ht="15.75" customHeight="1">
      <c r="C322" s="165"/>
    </row>
    <row r="323" spans="3:3" ht="15.75" customHeight="1">
      <c r="C323" s="165"/>
    </row>
    <row r="324" spans="3:3" ht="15.75" customHeight="1">
      <c r="C324" s="165"/>
    </row>
    <row r="325" spans="3:3" ht="15.75" customHeight="1">
      <c r="C325" s="165"/>
    </row>
    <row r="326" spans="3:3" ht="15.75" customHeight="1">
      <c r="C326" s="165"/>
    </row>
    <row r="327" spans="3:3" ht="15.75" customHeight="1">
      <c r="C327" s="165"/>
    </row>
    <row r="328" spans="3:3" ht="15.75" customHeight="1">
      <c r="C328" s="165"/>
    </row>
    <row r="329" spans="3:3" ht="15.75" customHeight="1">
      <c r="C329" s="165"/>
    </row>
    <row r="330" spans="3:3" ht="15.75" customHeight="1">
      <c r="C330" s="165"/>
    </row>
    <row r="331" spans="3:3" ht="15.75" customHeight="1">
      <c r="C331" s="165"/>
    </row>
    <row r="332" spans="3:3" ht="15.75" customHeight="1">
      <c r="C332" s="165"/>
    </row>
    <row r="333" spans="3:3" ht="15.75" customHeight="1">
      <c r="C333" s="165"/>
    </row>
    <row r="334" spans="3:3" ht="15.75" customHeight="1">
      <c r="C334" s="165"/>
    </row>
    <row r="335" spans="3:3" ht="15.75" customHeight="1">
      <c r="C335" s="165"/>
    </row>
    <row r="336" spans="3:3" ht="15.75" customHeight="1">
      <c r="C336" s="165"/>
    </row>
    <row r="337" spans="3:3" ht="15.75" customHeight="1">
      <c r="C337" s="165"/>
    </row>
    <row r="338" spans="3:3" ht="15.75" customHeight="1">
      <c r="C338" s="165"/>
    </row>
    <row r="339" spans="3:3" ht="15.75" customHeight="1">
      <c r="C339" s="165"/>
    </row>
    <row r="340" spans="3:3" ht="15.75" customHeight="1">
      <c r="C340" s="165"/>
    </row>
    <row r="341" spans="3:3" ht="15.75" customHeight="1">
      <c r="C341" s="165"/>
    </row>
    <row r="342" spans="3:3" ht="15.75" customHeight="1">
      <c r="C342" s="165"/>
    </row>
    <row r="343" spans="3:3" ht="15.75" customHeight="1">
      <c r="C343" s="165"/>
    </row>
    <row r="344" spans="3:3" ht="15.75" customHeight="1">
      <c r="C344" s="165"/>
    </row>
    <row r="345" spans="3:3" ht="15.75" customHeight="1">
      <c r="C345" s="165"/>
    </row>
    <row r="346" spans="3:3" ht="15.75" customHeight="1">
      <c r="C346" s="165"/>
    </row>
    <row r="347" spans="3:3" ht="15.75" customHeight="1">
      <c r="C347" s="165"/>
    </row>
    <row r="348" spans="3:3" ht="15.75" customHeight="1">
      <c r="C348" s="165"/>
    </row>
    <row r="349" spans="3:3" ht="15.75" customHeight="1">
      <c r="C349" s="165"/>
    </row>
    <row r="350" spans="3:3" ht="15.75" customHeight="1">
      <c r="C350" s="165"/>
    </row>
    <row r="351" spans="3:3" ht="15.75" customHeight="1">
      <c r="C351" s="165"/>
    </row>
    <row r="352" spans="3:3" ht="15.75" customHeight="1">
      <c r="C352" s="165"/>
    </row>
    <row r="353" spans="3:3" ht="15.75" customHeight="1">
      <c r="C353" s="165"/>
    </row>
    <row r="354" spans="3:3" ht="15.75" customHeight="1">
      <c r="C354" s="165"/>
    </row>
    <row r="355" spans="3:3" ht="15.75" customHeight="1">
      <c r="C355" s="165"/>
    </row>
    <row r="356" spans="3:3" ht="15.75" customHeight="1">
      <c r="C356" s="165"/>
    </row>
    <row r="357" spans="3:3" ht="15.75" customHeight="1">
      <c r="C357" s="165"/>
    </row>
    <row r="358" spans="3:3" ht="15.75" customHeight="1">
      <c r="C358" s="165"/>
    </row>
    <row r="359" spans="3:3" ht="15.75" customHeight="1">
      <c r="C359" s="165"/>
    </row>
    <row r="360" spans="3:3" ht="15.75" customHeight="1">
      <c r="C360" s="165"/>
    </row>
    <row r="361" spans="3:3" ht="15.75" customHeight="1">
      <c r="C361" s="165"/>
    </row>
    <row r="362" spans="3:3" ht="15.75" customHeight="1">
      <c r="C362" s="165"/>
    </row>
    <row r="363" spans="3:3" ht="15.75" customHeight="1">
      <c r="C363" s="165"/>
    </row>
    <row r="364" spans="3:3" ht="15.75" customHeight="1">
      <c r="C364" s="165"/>
    </row>
    <row r="365" spans="3:3" ht="15.75" customHeight="1">
      <c r="C365" s="165"/>
    </row>
    <row r="366" spans="3:3" ht="15.75" customHeight="1">
      <c r="C366" s="165"/>
    </row>
    <row r="367" spans="3:3" ht="15.75" customHeight="1">
      <c r="C367" s="165"/>
    </row>
    <row r="368" spans="3:3" ht="15.75" customHeight="1">
      <c r="C368" s="165"/>
    </row>
    <row r="369" spans="3:3" ht="15.75" customHeight="1">
      <c r="C369" s="165"/>
    </row>
    <row r="370" spans="3:3" ht="15.75" customHeight="1">
      <c r="C370" s="165"/>
    </row>
    <row r="371" spans="3:3" ht="15.75" customHeight="1">
      <c r="C371" s="165"/>
    </row>
    <row r="372" spans="3:3" ht="15.75" customHeight="1">
      <c r="C372" s="165"/>
    </row>
    <row r="373" spans="3:3" ht="15.75" customHeight="1">
      <c r="C373" s="165"/>
    </row>
    <row r="374" spans="3:3" ht="15.75" customHeight="1">
      <c r="C374" s="165"/>
    </row>
    <row r="375" spans="3:3" ht="15.75" customHeight="1">
      <c r="C375" s="165"/>
    </row>
    <row r="376" spans="3:3" ht="15.75" customHeight="1">
      <c r="C376" s="165"/>
    </row>
    <row r="377" spans="3:3" ht="15.75" customHeight="1">
      <c r="C377" s="165"/>
    </row>
    <row r="378" spans="3:3" ht="15.75" customHeight="1">
      <c r="C378" s="165"/>
    </row>
    <row r="379" spans="3:3" ht="15.75" customHeight="1">
      <c r="C379" s="165"/>
    </row>
    <row r="380" spans="3:3" ht="15.75" customHeight="1">
      <c r="C380" s="165"/>
    </row>
    <row r="381" spans="3:3" ht="15.75" customHeight="1">
      <c r="C381" s="165"/>
    </row>
    <row r="382" spans="3:3" ht="15.75" customHeight="1">
      <c r="C382" s="165"/>
    </row>
    <row r="383" spans="3:3" ht="15.75" customHeight="1">
      <c r="C383" s="165"/>
    </row>
    <row r="384" spans="3:3" ht="15.75" customHeight="1">
      <c r="C384" s="165"/>
    </row>
    <row r="385" spans="3:3" ht="15.75" customHeight="1">
      <c r="C385" s="165"/>
    </row>
    <row r="386" spans="3:3" ht="15.75" customHeight="1">
      <c r="C386" s="165"/>
    </row>
    <row r="387" spans="3:3" ht="15.75" customHeight="1">
      <c r="C387" s="165"/>
    </row>
    <row r="388" spans="3:3" ht="15.75" customHeight="1">
      <c r="C388" s="165"/>
    </row>
    <row r="389" spans="3:3" ht="15.75" customHeight="1">
      <c r="C389" s="165"/>
    </row>
    <row r="390" spans="3:3" ht="15.75" customHeight="1">
      <c r="C390" s="165"/>
    </row>
    <row r="391" spans="3:3" ht="15.75" customHeight="1">
      <c r="C391" s="165"/>
    </row>
    <row r="392" spans="3:3" ht="15.75" customHeight="1">
      <c r="C392" s="165"/>
    </row>
    <row r="393" spans="3:3" ht="15.75" customHeight="1">
      <c r="C393" s="165"/>
    </row>
    <row r="394" spans="3:3" ht="15.75" customHeight="1">
      <c r="C394" s="165"/>
    </row>
    <row r="395" spans="3:3" ht="15.75" customHeight="1">
      <c r="C395" s="165"/>
    </row>
    <row r="396" spans="3:3" ht="15.75" customHeight="1">
      <c r="C396" s="165"/>
    </row>
    <row r="397" spans="3:3" ht="15.75" customHeight="1">
      <c r="C397" s="165"/>
    </row>
    <row r="398" spans="3:3" ht="15.75" customHeight="1">
      <c r="C398" s="165"/>
    </row>
    <row r="399" spans="3:3" ht="15.75" customHeight="1">
      <c r="C399" s="165"/>
    </row>
    <row r="400" spans="3:3" ht="15.75" customHeight="1">
      <c r="C400" s="165"/>
    </row>
    <row r="401" spans="3:3" ht="15.75" customHeight="1">
      <c r="C401" s="165"/>
    </row>
    <row r="402" spans="3:3" ht="15.75" customHeight="1">
      <c r="C402" s="165"/>
    </row>
    <row r="403" spans="3:3" ht="15.75" customHeight="1">
      <c r="C403" s="165"/>
    </row>
    <row r="404" spans="3:3" ht="15.75" customHeight="1">
      <c r="C404" s="165"/>
    </row>
    <row r="405" spans="3:3" ht="15.75" customHeight="1">
      <c r="C405" s="165"/>
    </row>
    <row r="406" spans="3:3" ht="15.75" customHeight="1">
      <c r="C406" s="165"/>
    </row>
    <row r="407" spans="3:3" ht="15.75" customHeight="1">
      <c r="C407" s="165"/>
    </row>
    <row r="408" spans="3:3" ht="15.75" customHeight="1">
      <c r="C408" s="165"/>
    </row>
    <row r="409" spans="3:3" ht="15.75" customHeight="1">
      <c r="C409" s="165"/>
    </row>
    <row r="410" spans="3:3" ht="15.75" customHeight="1">
      <c r="C410" s="165"/>
    </row>
    <row r="411" spans="3:3" ht="15.75" customHeight="1">
      <c r="C411" s="165"/>
    </row>
    <row r="412" spans="3:3" ht="15.75" customHeight="1">
      <c r="C412" s="165"/>
    </row>
    <row r="413" spans="3:3" ht="15.75" customHeight="1">
      <c r="C413" s="165"/>
    </row>
    <row r="414" spans="3:3" ht="15.75" customHeight="1">
      <c r="C414" s="165"/>
    </row>
    <row r="415" spans="3:3" ht="15.75" customHeight="1">
      <c r="C415" s="165"/>
    </row>
    <row r="416" spans="3:3" ht="15.75" customHeight="1">
      <c r="C416" s="165"/>
    </row>
    <row r="417" spans="3:3" ht="15.75" customHeight="1">
      <c r="C417" s="165"/>
    </row>
    <row r="418" spans="3:3" ht="15.75" customHeight="1">
      <c r="C418" s="165"/>
    </row>
    <row r="419" spans="3:3" ht="15.75" customHeight="1">
      <c r="C419" s="165"/>
    </row>
    <row r="420" spans="3:3" ht="15.75" customHeight="1">
      <c r="C420" s="165"/>
    </row>
    <row r="421" spans="3:3" ht="15.75" customHeight="1">
      <c r="C421" s="165"/>
    </row>
    <row r="422" spans="3:3" ht="15.75" customHeight="1">
      <c r="C422" s="165"/>
    </row>
    <row r="423" spans="3:3" ht="15.75" customHeight="1">
      <c r="C423" s="165"/>
    </row>
    <row r="424" spans="3:3" ht="15.75" customHeight="1">
      <c r="C424" s="165"/>
    </row>
    <row r="425" spans="3:3" ht="15.75" customHeight="1">
      <c r="C425" s="165"/>
    </row>
    <row r="426" spans="3:3" ht="15.75" customHeight="1">
      <c r="C426" s="165"/>
    </row>
    <row r="427" spans="3:3" ht="15.75" customHeight="1">
      <c r="C427" s="165"/>
    </row>
    <row r="428" spans="3:3" ht="15.75" customHeight="1">
      <c r="C428" s="165"/>
    </row>
    <row r="429" spans="3:3" ht="15.75" customHeight="1">
      <c r="C429" s="165"/>
    </row>
    <row r="430" spans="3:3" ht="15.75" customHeight="1">
      <c r="C430" s="165"/>
    </row>
    <row r="431" spans="3:3" ht="15.75" customHeight="1">
      <c r="C431" s="165"/>
    </row>
    <row r="432" spans="3:3" ht="15.75" customHeight="1">
      <c r="C432" s="165"/>
    </row>
    <row r="433" spans="3:3" ht="15.75" customHeight="1">
      <c r="C433" s="165"/>
    </row>
    <row r="434" spans="3:3" ht="15.75" customHeight="1">
      <c r="C434" s="165"/>
    </row>
    <row r="435" spans="3:3" ht="15.75" customHeight="1">
      <c r="C435" s="165"/>
    </row>
    <row r="436" spans="3:3" ht="15.75" customHeight="1">
      <c r="C436" s="165"/>
    </row>
    <row r="437" spans="3:3" ht="15.75" customHeight="1">
      <c r="C437" s="165"/>
    </row>
    <row r="438" spans="3:3" ht="15.75" customHeight="1">
      <c r="C438" s="165"/>
    </row>
    <row r="439" spans="3:3" ht="15.75" customHeight="1">
      <c r="C439" s="165"/>
    </row>
    <row r="440" spans="3:3" ht="15.75" customHeight="1">
      <c r="C440" s="165"/>
    </row>
    <row r="441" spans="3:3" ht="15.75" customHeight="1">
      <c r="C441" s="165"/>
    </row>
    <row r="442" spans="3:3" ht="15.75" customHeight="1">
      <c r="C442" s="165"/>
    </row>
    <row r="443" spans="3:3" ht="15.75" customHeight="1">
      <c r="C443" s="165"/>
    </row>
    <row r="444" spans="3:3" ht="15.75" customHeight="1">
      <c r="C444" s="165"/>
    </row>
    <row r="445" spans="3:3" ht="15.75" customHeight="1">
      <c r="C445" s="165"/>
    </row>
    <row r="446" spans="3:3" ht="15.75" customHeight="1">
      <c r="C446" s="165"/>
    </row>
    <row r="447" spans="3:3" ht="15.75" customHeight="1">
      <c r="C447" s="165"/>
    </row>
    <row r="448" spans="3:3" ht="15.75" customHeight="1">
      <c r="C448" s="165"/>
    </row>
    <row r="449" spans="3:3" ht="15.75" customHeight="1">
      <c r="C449" s="165"/>
    </row>
    <row r="450" spans="3:3" ht="15.75" customHeight="1">
      <c r="C450" s="165"/>
    </row>
    <row r="451" spans="3:3" ht="15.75" customHeight="1">
      <c r="C451" s="165"/>
    </row>
    <row r="452" spans="3:3" ht="15.75" customHeight="1">
      <c r="C452" s="165"/>
    </row>
    <row r="453" spans="3:3" ht="15.75" customHeight="1">
      <c r="C453" s="165"/>
    </row>
    <row r="454" spans="3:3" ht="15.75" customHeight="1">
      <c r="C454" s="165"/>
    </row>
    <row r="455" spans="3:3" ht="15.75" customHeight="1">
      <c r="C455" s="165"/>
    </row>
    <row r="456" spans="3:3" ht="15.75" customHeight="1">
      <c r="C456" s="165"/>
    </row>
    <row r="457" spans="3:3" ht="15.75" customHeight="1">
      <c r="C457" s="165"/>
    </row>
    <row r="458" spans="3:3" ht="15.75" customHeight="1">
      <c r="C458" s="165"/>
    </row>
    <row r="459" spans="3:3" ht="15.75" customHeight="1">
      <c r="C459" s="165"/>
    </row>
    <row r="460" spans="3:3" ht="15.75" customHeight="1">
      <c r="C460" s="165"/>
    </row>
    <row r="461" spans="3:3" ht="15.75" customHeight="1">
      <c r="C461" s="165"/>
    </row>
    <row r="462" spans="3:3" ht="15.75" customHeight="1">
      <c r="C462" s="165"/>
    </row>
    <row r="463" spans="3:3" ht="15.75" customHeight="1">
      <c r="C463" s="165"/>
    </row>
    <row r="464" spans="3:3" ht="15.75" customHeight="1">
      <c r="C464" s="165"/>
    </row>
    <row r="465" spans="3:3" ht="15.75" customHeight="1">
      <c r="C465" s="165"/>
    </row>
    <row r="466" spans="3:3" ht="15.75" customHeight="1">
      <c r="C466" s="165"/>
    </row>
    <row r="467" spans="3:3" ht="15.75" customHeight="1">
      <c r="C467" s="165"/>
    </row>
    <row r="468" spans="3:3" ht="15.75" customHeight="1">
      <c r="C468" s="165"/>
    </row>
    <row r="469" spans="3:3" ht="15.75" customHeight="1">
      <c r="C469" s="165"/>
    </row>
    <row r="470" spans="3:3" ht="15.75" customHeight="1">
      <c r="C470" s="165"/>
    </row>
    <row r="471" spans="3:3" ht="15.75" customHeight="1">
      <c r="C471" s="165"/>
    </row>
    <row r="472" spans="3:3" ht="15.75" customHeight="1">
      <c r="C472" s="165"/>
    </row>
    <row r="473" spans="3:3" ht="15.75" customHeight="1">
      <c r="C473" s="165"/>
    </row>
    <row r="474" spans="3:3" ht="15.75" customHeight="1">
      <c r="C474" s="165"/>
    </row>
    <row r="475" spans="3:3" ht="15.75" customHeight="1">
      <c r="C475" s="165"/>
    </row>
    <row r="476" spans="3:3" ht="15.75" customHeight="1">
      <c r="C476" s="165"/>
    </row>
    <row r="477" spans="3:3" ht="15.75" customHeight="1">
      <c r="C477" s="165"/>
    </row>
    <row r="478" spans="3:3" ht="15.75" customHeight="1">
      <c r="C478" s="165"/>
    </row>
    <row r="479" spans="3:3" ht="15.75" customHeight="1">
      <c r="C479" s="165"/>
    </row>
    <row r="480" spans="3:3" ht="15.75" customHeight="1">
      <c r="C480" s="165"/>
    </row>
    <row r="481" spans="3:3" ht="15.75" customHeight="1">
      <c r="C481" s="165"/>
    </row>
    <row r="482" spans="3:3" ht="15.75" customHeight="1">
      <c r="C482" s="165"/>
    </row>
    <row r="483" spans="3:3" ht="15.75" customHeight="1">
      <c r="C483" s="165"/>
    </row>
    <row r="484" spans="3:3" ht="15.75" customHeight="1">
      <c r="C484" s="165"/>
    </row>
    <row r="485" spans="3:3" ht="15.75" customHeight="1">
      <c r="C485" s="165"/>
    </row>
    <row r="486" spans="3:3" ht="15.75" customHeight="1">
      <c r="C486" s="165"/>
    </row>
    <row r="487" spans="3:3" ht="15.75" customHeight="1">
      <c r="C487" s="165"/>
    </row>
    <row r="488" spans="3:3" ht="15.75" customHeight="1">
      <c r="C488" s="165"/>
    </row>
    <row r="489" spans="3:3" ht="15.75" customHeight="1">
      <c r="C489" s="165"/>
    </row>
    <row r="490" spans="3:3" ht="15.75" customHeight="1">
      <c r="C490" s="165"/>
    </row>
    <row r="491" spans="3:3" ht="15.75" customHeight="1">
      <c r="C491" s="165"/>
    </row>
    <row r="492" spans="3:3" ht="15.75" customHeight="1">
      <c r="C492" s="165"/>
    </row>
    <row r="493" spans="3:3" ht="15.75" customHeight="1">
      <c r="C493" s="165"/>
    </row>
    <row r="494" spans="3:3" ht="15.75" customHeight="1">
      <c r="C494" s="165"/>
    </row>
    <row r="495" spans="3:3" ht="15.75" customHeight="1">
      <c r="C495" s="165"/>
    </row>
    <row r="496" spans="3:3" ht="15.75" customHeight="1">
      <c r="C496" s="165"/>
    </row>
    <row r="497" spans="3:3" ht="15.75" customHeight="1">
      <c r="C497" s="165"/>
    </row>
    <row r="498" spans="3:3" ht="15.75" customHeight="1">
      <c r="C498" s="165"/>
    </row>
    <row r="499" spans="3:3" ht="15.75" customHeight="1">
      <c r="C499" s="165"/>
    </row>
    <row r="500" spans="3:3" ht="15.75" customHeight="1">
      <c r="C500" s="165"/>
    </row>
    <row r="501" spans="3:3" ht="15.75" customHeight="1">
      <c r="C501" s="165"/>
    </row>
    <row r="502" spans="3:3" ht="15.75" customHeight="1">
      <c r="C502" s="165"/>
    </row>
    <row r="503" spans="3:3" ht="15.75" customHeight="1">
      <c r="C503" s="165"/>
    </row>
    <row r="504" spans="3:3" ht="15.75" customHeight="1">
      <c r="C504" s="165"/>
    </row>
    <row r="505" spans="3:3" ht="15.75" customHeight="1">
      <c r="C505" s="165"/>
    </row>
    <row r="506" spans="3:3" ht="15.75" customHeight="1">
      <c r="C506" s="165"/>
    </row>
    <row r="507" spans="3:3" ht="15.75" customHeight="1">
      <c r="C507" s="165"/>
    </row>
    <row r="508" spans="3:3" ht="15.75" customHeight="1">
      <c r="C508" s="165"/>
    </row>
    <row r="509" spans="3:3" ht="15.75" customHeight="1">
      <c r="C509" s="165"/>
    </row>
    <row r="510" spans="3:3" ht="15.75" customHeight="1">
      <c r="C510" s="165"/>
    </row>
    <row r="511" spans="3:3" ht="15.75" customHeight="1">
      <c r="C511" s="165"/>
    </row>
    <row r="512" spans="3:3" ht="15.75" customHeight="1">
      <c r="C512" s="165"/>
    </row>
    <row r="513" spans="3:3" ht="15.75" customHeight="1">
      <c r="C513" s="165"/>
    </row>
    <row r="514" spans="3:3" ht="15.75" customHeight="1">
      <c r="C514" s="165"/>
    </row>
    <row r="515" spans="3:3" ht="15.75" customHeight="1">
      <c r="C515" s="165"/>
    </row>
    <row r="516" spans="3:3" ht="15.75" customHeight="1">
      <c r="C516" s="165"/>
    </row>
    <row r="517" spans="3:3" ht="15.75" customHeight="1">
      <c r="C517" s="165"/>
    </row>
    <row r="518" spans="3:3" ht="15.75" customHeight="1">
      <c r="C518" s="165"/>
    </row>
    <row r="519" spans="3:3" ht="15.75" customHeight="1">
      <c r="C519" s="165"/>
    </row>
    <row r="520" spans="3:3" ht="15.75" customHeight="1">
      <c r="C520" s="165"/>
    </row>
    <row r="521" spans="3:3" ht="15.75" customHeight="1">
      <c r="C521" s="165"/>
    </row>
    <row r="522" spans="3:3" ht="15.75" customHeight="1">
      <c r="C522" s="165"/>
    </row>
    <row r="523" spans="3:3" ht="15.75" customHeight="1">
      <c r="C523" s="165"/>
    </row>
    <row r="524" spans="3:3" ht="15.75" customHeight="1">
      <c r="C524" s="165"/>
    </row>
    <row r="525" spans="3:3" ht="15.75" customHeight="1">
      <c r="C525" s="165"/>
    </row>
    <row r="526" spans="3:3" ht="15.75" customHeight="1">
      <c r="C526" s="165"/>
    </row>
    <row r="527" spans="3:3" ht="15.75" customHeight="1">
      <c r="C527" s="165"/>
    </row>
    <row r="528" spans="3:3" ht="15.75" customHeight="1">
      <c r="C528" s="165"/>
    </row>
    <row r="529" spans="3:3" ht="15.75" customHeight="1">
      <c r="C529" s="165"/>
    </row>
    <row r="530" spans="3:3" ht="15.75" customHeight="1">
      <c r="C530" s="165"/>
    </row>
    <row r="531" spans="3:3" ht="15.75" customHeight="1">
      <c r="C531" s="165"/>
    </row>
    <row r="532" spans="3:3" ht="15.75" customHeight="1">
      <c r="C532" s="165"/>
    </row>
    <row r="533" spans="3:3" ht="15.75" customHeight="1">
      <c r="C533" s="165"/>
    </row>
    <row r="534" spans="3:3" ht="15.75" customHeight="1">
      <c r="C534" s="165"/>
    </row>
    <row r="535" spans="3:3" ht="15.75" customHeight="1">
      <c r="C535" s="165"/>
    </row>
    <row r="536" spans="3:3" ht="15.75" customHeight="1">
      <c r="C536" s="165"/>
    </row>
    <row r="537" spans="3:3" ht="15.75" customHeight="1">
      <c r="C537" s="165"/>
    </row>
    <row r="538" spans="3:3" ht="15.75" customHeight="1">
      <c r="C538" s="165"/>
    </row>
    <row r="539" spans="3:3" ht="15.75" customHeight="1">
      <c r="C539" s="165"/>
    </row>
    <row r="540" spans="3:3" ht="15.75" customHeight="1">
      <c r="C540" s="165"/>
    </row>
    <row r="541" spans="3:3" ht="15.75" customHeight="1">
      <c r="C541" s="165"/>
    </row>
    <row r="542" spans="3:3" ht="15.75" customHeight="1">
      <c r="C542" s="165"/>
    </row>
    <row r="543" spans="3:3" ht="15.75" customHeight="1">
      <c r="C543" s="165"/>
    </row>
    <row r="544" spans="3:3" ht="15.75" customHeight="1">
      <c r="C544" s="165"/>
    </row>
    <row r="545" spans="3:3" ht="15.75" customHeight="1">
      <c r="C545" s="165"/>
    </row>
    <row r="546" spans="3:3" ht="15.75" customHeight="1">
      <c r="C546" s="165"/>
    </row>
    <row r="547" spans="3:3" ht="15.75" customHeight="1">
      <c r="C547" s="165"/>
    </row>
    <row r="548" spans="3:3" ht="15.75" customHeight="1">
      <c r="C548" s="165"/>
    </row>
    <row r="549" spans="3:3" ht="15.75" customHeight="1">
      <c r="C549" s="165"/>
    </row>
    <row r="550" spans="3:3" ht="15.75" customHeight="1">
      <c r="C550" s="165"/>
    </row>
    <row r="551" spans="3:3" ht="15.75" customHeight="1">
      <c r="C551" s="165"/>
    </row>
    <row r="552" spans="3:3" ht="15.75" customHeight="1">
      <c r="C552" s="165"/>
    </row>
    <row r="553" spans="3:3" ht="15.75" customHeight="1">
      <c r="C553" s="165"/>
    </row>
    <row r="554" spans="3:3" ht="15.75" customHeight="1">
      <c r="C554" s="165"/>
    </row>
    <row r="555" spans="3:3" ht="15.75" customHeight="1">
      <c r="C555" s="165"/>
    </row>
    <row r="556" spans="3:3" ht="15.75" customHeight="1">
      <c r="C556" s="165"/>
    </row>
    <row r="557" spans="3:3" ht="15.75" customHeight="1">
      <c r="C557" s="165"/>
    </row>
    <row r="558" spans="3:3" ht="15.75" customHeight="1">
      <c r="C558" s="165"/>
    </row>
    <row r="559" spans="3:3" ht="15.75" customHeight="1">
      <c r="C559" s="165"/>
    </row>
    <row r="560" spans="3:3" ht="15.75" customHeight="1">
      <c r="C560" s="165"/>
    </row>
    <row r="561" spans="3:3" ht="15.75" customHeight="1">
      <c r="C561" s="165"/>
    </row>
    <row r="562" spans="3:3" ht="15.75" customHeight="1">
      <c r="C562" s="165"/>
    </row>
    <row r="563" spans="3:3" ht="15.75" customHeight="1">
      <c r="C563" s="165"/>
    </row>
    <row r="564" spans="3:3" ht="15.75" customHeight="1">
      <c r="C564" s="165"/>
    </row>
    <row r="565" spans="3:3" ht="15.75" customHeight="1">
      <c r="C565" s="165"/>
    </row>
    <row r="566" spans="3:3" ht="15.75" customHeight="1">
      <c r="C566" s="165"/>
    </row>
    <row r="567" spans="3:3" ht="15.75" customHeight="1">
      <c r="C567" s="165"/>
    </row>
    <row r="568" spans="3:3" ht="15.75" customHeight="1">
      <c r="C568" s="165"/>
    </row>
    <row r="569" spans="3:3" ht="15.75" customHeight="1">
      <c r="C569" s="165"/>
    </row>
    <row r="570" spans="3:3" ht="15.75" customHeight="1">
      <c r="C570" s="165"/>
    </row>
    <row r="571" spans="3:3" ht="15.75" customHeight="1">
      <c r="C571" s="165"/>
    </row>
    <row r="572" spans="3:3" ht="15.75" customHeight="1">
      <c r="C572" s="165"/>
    </row>
    <row r="573" spans="3:3" ht="15.75" customHeight="1">
      <c r="C573" s="165"/>
    </row>
    <row r="574" spans="3:3" ht="15.75" customHeight="1">
      <c r="C574" s="165"/>
    </row>
    <row r="575" spans="3:3" ht="15.75" customHeight="1">
      <c r="C575" s="165"/>
    </row>
    <row r="576" spans="3:3" ht="15.75" customHeight="1">
      <c r="C576" s="165"/>
    </row>
    <row r="577" spans="3:3" ht="15.75" customHeight="1">
      <c r="C577" s="165"/>
    </row>
    <row r="578" spans="3:3" ht="15.75" customHeight="1">
      <c r="C578" s="165"/>
    </row>
    <row r="579" spans="3:3" ht="15.75" customHeight="1">
      <c r="C579" s="165"/>
    </row>
    <row r="580" spans="3:3" ht="15.75" customHeight="1">
      <c r="C580" s="165"/>
    </row>
    <row r="581" spans="3:3" ht="15.75" customHeight="1">
      <c r="C581" s="165"/>
    </row>
    <row r="582" spans="3:3" ht="15.75" customHeight="1">
      <c r="C582" s="165"/>
    </row>
    <row r="583" spans="3:3" ht="15.75" customHeight="1">
      <c r="C583" s="165"/>
    </row>
    <row r="584" spans="3:3" ht="15.75" customHeight="1">
      <c r="C584" s="165"/>
    </row>
    <row r="585" spans="3:3" ht="15.75" customHeight="1">
      <c r="C585" s="165"/>
    </row>
    <row r="586" spans="3:3" ht="15.75" customHeight="1">
      <c r="C586" s="165"/>
    </row>
    <row r="587" spans="3:3" ht="15.75" customHeight="1">
      <c r="C587" s="165"/>
    </row>
    <row r="588" spans="3:3" ht="15.75" customHeight="1">
      <c r="C588" s="165"/>
    </row>
    <row r="589" spans="3:3" ht="15.75" customHeight="1">
      <c r="C589" s="165"/>
    </row>
    <row r="590" spans="3:3" ht="15.75" customHeight="1">
      <c r="C590" s="165"/>
    </row>
    <row r="591" spans="3:3" ht="15.75" customHeight="1">
      <c r="C591" s="165"/>
    </row>
    <row r="592" spans="3:3" ht="15.75" customHeight="1">
      <c r="C592" s="165"/>
    </row>
    <row r="593" spans="3:3" ht="15.75" customHeight="1">
      <c r="C593" s="165"/>
    </row>
    <row r="594" spans="3:3" ht="15.75" customHeight="1">
      <c r="C594" s="165"/>
    </row>
    <row r="595" spans="3:3" ht="15.75" customHeight="1">
      <c r="C595" s="165"/>
    </row>
    <row r="596" spans="3:3" ht="15.75" customHeight="1">
      <c r="C596" s="165"/>
    </row>
    <row r="597" spans="3:3" ht="15.75" customHeight="1">
      <c r="C597" s="165"/>
    </row>
    <row r="598" spans="3:3" ht="15.75" customHeight="1">
      <c r="C598" s="165"/>
    </row>
    <row r="599" spans="3:3" ht="15.75" customHeight="1">
      <c r="C599" s="165"/>
    </row>
    <row r="600" spans="3:3" ht="15.75" customHeight="1">
      <c r="C600" s="165"/>
    </row>
    <row r="601" spans="3:3" ht="15.75" customHeight="1">
      <c r="C601" s="165"/>
    </row>
    <row r="602" spans="3:3" ht="15.75" customHeight="1">
      <c r="C602" s="165"/>
    </row>
    <row r="603" spans="3:3" ht="15.75" customHeight="1">
      <c r="C603" s="165"/>
    </row>
    <row r="604" spans="3:3" ht="15.75" customHeight="1">
      <c r="C604" s="165"/>
    </row>
    <row r="605" spans="3:3" ht="15.75" customHeight="1">
      <c r="C605" s="165"/>
    </row>
    <row r="606" spans="3:3" ht="15.75" customHeight="1">
      <c r="C606" s="165"/>
    </row>
    <row r="607" spans="3:3" ht="15.75" customHeight="1">
      <c r="C607" s="165"/>
    </row>
    <row r="608" spans="3:3" ht="15.75" customHeight="1">
      <c r="C608" s="165"/>
    </row>
    <row r="609" spans="3:3" ht="15.75" customHeight="1">
      <c r="C609" s="165"/>
    </row>
    <row r="610" spans="3:3" ht="15.75" customHeight="1">
      <c r="C610" s="165"/>
    </row>
    <row r="611" spans="3:3" ht="15.75" customHeight="1">
      <c r="C611" s="165"/>
    </row>
    <row r="612" spans="3:3" ht="15.75" customHeight="1">
      <c r="C612" s="165"/>
    </row>
    <row r="613" spans="3:3" ht="15.75" customHeight="1">
      <c r="C613" s="165"/>
    </row>
    <row r="614" spans="3:3" ht="15.75" customHeight="1">
      <c r="C614" s="165"/>
    </row>
    <row r="615" spans="3:3" ht="15.75" customHeight="1">
      <c r="C615" s="165"/>
    </row>
    <row r="616" spans="3:3" ht="15.75" customHeight="1">
      <c r="C616" s="165"/>
    </row>
    <row r="617" spans="3:3" ht="15.75" customHeight="1">
      <c r="C617" s="165"/>
    </row>
    <row r="618" spans="3:3" ht="15.75" customHeight="1">
      <c r="C618" s="165"/>
    </row>
    <row r="619" spans="3:3" ht="15.75" customHeight="1">
      <c r="C619" s="165"/>
    </row>
    <row r="620" spans="3:3" ht="15.75" customHeight="1">
      <c r="C620" s="165"/>
    </row>
    <row r="621" spans="3:3" ht="15.75" customHeight="1">
      <c r="C621" s="165"/>
    </row>
    <row r="622" spans="3:3" ht="15.75" customHeight="1">
      <c r="C622" s="165"/>
    </row>
    <row r="623" spans="3:3" ht="15.75" customHeight="1">
      <c r="C623" s="165"/>
    </row>
    <row r="624" spans="3:3" ht="15.75" customHeight="1">
      <c r="C624" s="165"/>
    </row>
    <row r="625" spans="3:3" ht="15.75" customHeight="1">
      <c r="C625" s="165"/>
    </row>
    <row r="626" spans="3:3" ht="15.75" customHeight="1">
      <c r="C626" s="165"/>
    </row>
    <row r="627" spans="3:3" ht="15.75" customHeight="1">
      <c r="C627" s="165"/>
    </row>
    <row r="628" spans="3:3" ht="15.75" customHeight="1">
      <c r="C628" s="165"/>
    </row>
    <row r="629" spans="3:3" ht="15.75" customHeight="1">
      <c r="C629" s="165"/>
    </row>
    <row r="630" spans="3:3" ht="15.75" customHeight="1">
      <c r="C630" s="165"/>
    </row>
    <row r="631" spans="3:3" ht="15.75" customHeight="1">
      <c r="C631" s="165"/>
    </row>
    <row r="632" spans="3:3" ht="15.75" customHeight="1">
      <c r="C632" s="165"/>
    </row>
    <row r="633" spans="3:3" ht="15.75" customHeight="1">
      <c r="C633" s="165"/>
    </row>
    <row r="634" spans="3:3" ht="15.75" customHeight="1">
      <c r="C634" s="165"/>
    </row>
    <row r="635" spans="3:3" ht="15.75" customHeight="1">
      <c r="C635" s="165"/>
    </row>
    <row r="636" spans="3:3" ht="15.75" customHeight="1">
      <c r="C636" s="165"/>
    </row>
    <row r="637" spans="3:3" ht="15.75" customHeight="1">
      <c r="C637" s="165"/>
    </row>
    <row r="638" spans="3:3" ht="15.75" customHeight="1">
      <c r="C638" s="165"/>
    </row>
    <row r="639" spans="3:3" ht="15.75" customHeight="1">
      <c r="C639" s="165"/>
    </row>
    <row r="640" spans="3:3" ht="15.75" customHeight="1">
      <c r="C640" s="165"/>
    </row>
    <row r="641" spans="3:3" ht="15.75" customHeight="1">
      <c r="C641" s="165"/>
    </row>
    <row r="642" spans="3:3" ht="15.75" customHeight="1">
      <c r="C642" s="165"/>
    </row>
    <row r="643" spans="3:3" ht="15.75" customHeight="1">
      <c r="C643" s="165"/>
    </row>
    <row r="644" spans="3:3" ht="15.75" customHeight="1">
      <c r="C644" s="165"/>
    </row>
    <row r="645" spans="3:3" ht="15.75" customHeight="1">
      <c r="C645" s="165"/>
    </row>
    <row r="646" spans="3:3" ht="15.75" customHeight="1">
      <c r="C646" s="165"/>
    </row>
    <row r="647" spans="3:3" ht="15.75" customHeight="1">
      <c r="C647" s="165"/>
    </row>
    <row r="648" spans="3:3" ht="15.75" customHeight="1">
      <c r="C648" s="165"/>
    </row>
    <row r="649" spans="3:3" ht="15.75" customHeight="1">
      <c r="C649" s="165"/>
    </row>
    <row r="650" spans="3:3" ht="15.75" customHeight="1">
      <c r="C650" s="165"/>
    </row>
    <row r="651" spans="3:3" ht="15.75" customHeight="1">
      <c r="C651" s="165"/>
    </row>
    <row r="652" spans="3:3" ht="15.75" customHeight="1">
      <c r="C652" s="165"/>
    </row>
    <row r="653" spans="3:3" ht="15.75" customHeight="1">
      <c r="C653" s="165"/>
    </row>
    <row r="654" spans="3:3" ht="15.75" customHeight="1">
      <c r="C654" s="165"/>
    </row>
    <row r="655" spans="3:3" ht="15.75" customHeight="1">
      <c r="C655" s="165"/>
    </row>
    <row r="656" spans="3:3" ht="15.75" customHeight="1">
      <c r="C656" s="165"/>
    </row>
    <row r="657" spans="3:3" ht="15.75" customHeight="1">
      <c r="C657" s="165"/>
    </row>
    <row r="658" spans="3:3" ht="15.75" customHeight="1">
      <c r="C658" s="165"/>
    </row>
    <row r="659" spans="3:3" ht="15.75" customHeight="1">
      <c r="C659" s="165"/>
    </row>
    <row r="660" spans="3:3" ht="15.75" customHeight="1">
      <c r="C660" s="165"/>
    </row>
    <row r="661" spans="3:3" ht="15.75" customHeight="1">
      <c r="C661" s="165"/>
    </row>
    <row r="662" spans="3:3" ht="15.75" customHeight="1">
      <c r="C662" s="165"/>
    </row>
    <row r="663" spans="3:3" ht="15.75" customHeight="1">
      <c r="C663" s="165"/>
    </row>
    <row r="664" spans="3:3" ht="15.75" customHeight="1">
      <c r="C664" s="165"/>
    </row>
    <row r="665" spans="3:3" ht="15.75" customHeight="1">
      <c r="C665" s="165"/>
    </row>
    <row r="666" spans="3:3" ht="15.75" customHeight="1">
      <c r="C666" s="165"/>
    </row>
    <row r="667" spans="3:3" ht="15.75" customHeight="1">
      <c r="C667" s="165"/>
    </row>
    <row r="668" spans="3:3" ht="15.75" customHeight="1">
      <c r="C668" s="165"/>
    </row>
    <row r="669" spans="3:3" ht="15.75" customHeight="1">
      <c r="C669" s="165"/>
    </row>
    <row r="670" spans="3:3" ht="15.75" customHeight="1">
      <c r="C670" s="165"/>
    </row>
    <row r="671" spans="3:3" ht="15.75" customHeight="1">
      <c r="C671" s="165"/>
    </row>
    <row r="672" spans="3:3" ht="15.75" customHeight="1">
      <c r="C672" s="165"/>
    </row>
    <row r="673" spans="3:3" ht="15.75" customHeight="1">
      <c r="C673" s="165"/>
    </row>
    <row r="674" spans="3:3" ht="15.75" customHeight="1">
      <c r="C674" s="165"/>
    </row>
    <row r="675" spans="3:3" ht="15.75" customHeight="1">
      <c r="C675" s="165"/>
    </row>
    <row r="676" spans="3:3" ht="15.75" customHeight="1">
      <c r="C676" s="165"/>
    </row>
    <row r="677" spans="3:3" ht="15.75" customHeight="1">
      <c r="C677" s="165"/>
    </row>
    <row r="678" spans="3:3" ht="15.75" customHeight="1">
      <c r="C678" s="165"/>
    </row>
    <row r="679" spans="3:3" ht="15.75" customHeight="1">
      <c r="C679" s="165"/>
    </row>
    <row r="680" spans="3:3" ht="15.75" customHeight="1">
      <c r="C680" s="165"/>
    </row>
    <row r="681" spans="3:3" ht="15.75" customHeight="1">
      <c r="C681" s="165"/>
    </row>
    <row r="682" spans="3:3" ht="15.75" customHeight="1">
      <c r="C682" s="165"/>
    </row>
    <row r="683" spans="3:3" ht="15.75" customHeight="1">
      <c r="C683" s="165"/>
    </row>
    <row r="684" spans="3:3" ht="15.75" customHeight="1">
      <c r="C684" s="165"/>
    </row>
    <row r="685" spans="3:3" ht="15.75" customHeight="1">
      <c r="C685" s="165"/>
    </row>
    <row r="686" spans="3:3" ht="15.75" customHeight="1">
      <c r="C686" s="165"/>
    </row>
    <row r="687" spans="3:3" ht="15.75" customHeight="1">
      <c r="C687" s="165"/>
    </row>
    <row r="688" spans="3:3" ht="15.75" customHeight="1">
      <c r="C688" s="165"/>
    </row>
    <row r="689" spans="3:3" ht="15.75" customHeight="1">
      <c r="C689" s="165"/>
    </row>
    <row r="690" spans="3:3" ht="15.75" customHeight="1">
      <c r="C690" s="165"/>
    </row>
    <row r="691" spans="3:3" ht="15.75" customHeight="1">
      <c r="C691" s="165"/>
    </row>
    <row r="692" spans="3:3" ht="15.75" customHeight="1">
      <c r="C692" s="165"/>
    </row>
    <row r="693" spans="3:3" ht="15.75" customHeight="1">
      <c r="C693" s="165"/>
    </row>
    <row r="694" spans="3:3" ht="15.75" customHeight="1">
      <c r="C694" s="165"/>
    </row>
    <row r="695" spans="3:3" ht="15.75" customHeight="1">
      <c r="C695" s="165"/>
    </row>
    <row r="696" spans="3:3" ht="15.75" customHeight="1">
      <c r="C696" s="165"/>
    </row>
    <row r="697" spans="3:3" ht="15.75" customHeight="1">
      <c r="C697" s="165"/>
    </row>
    <row r="698" spans="3:3" ht="15.75" customHeight="1">
      <c r="C698" s="165"/>
    </row>
    <row r="699" spans="3:3" ht="15.75" customHeight="1">
      <c r="C699" s="165"/>
    </row>
    <row r="700" spans="3:3" ht="15.75" customHeight="1">
      <c r="C700" s="165"/>
    </row>
    <row r="701" spans="3:3" ht="15.75" customHeight="1">
      <c r="C701" s="165"/>
    </row>
    <row r="702" spans="3:3" ht="15.75" customHeight="1">
      <c r="C702" s="165"/>
    </row>
    <row r="703" spans="3:3" ht="15.75" customHeight="1">
      <c r="C703" s="165"/>
    </row>
    <row r="704" spans="3:3" ht="15.75" customHeight="1">
      <c r="C704" s="165"/>
    </row>
    <row r="705" spans="3:3" ht="15.75" customHeight="1">
      <c r="C705" s="165"/>
    </row>
    <row r="706" spans="3:3" ht="15.75" customHeight="1">
      <c r="C706" s="165"/>
    </row>
    <row r="707" spans="3:3" ht="15.75" customHeight="1">
      <c r="C707" s="165"/>
    </row>
    <row r="708" spans="3:3" ht="15.75" customHeight="1">
      <c r="C708" s="165"/>
    </row>
    <row r="709" spans="3:3" ht="15.75" customHeight="1">
      <c r="C709" s="165"/>
    </row>
    <row r="710" spans="3:3" ht="15.75" customHeight="1">
      <c r="C710" s="165"/>
    </row>
    <row r="711" spans="3:3" ht="15.75" customHeight="1">
      <c r="C711" s="165"/>
    </row>
    <row r="712" spans="3:3" ht="15.75" customHeight="1">
      <c r="C712" s="165"/>
    </row>
    <row r="713" spans="3:3" ht="15.75" customHeight="1">
      <c r="C713" s="165"/>
    </row>
    <row r="714" spans="3:3" ht="15.75" customHeight="1">
      <c r="C714" s="165"/>
    </row>
    <row r="715" spans="3:3" ht="15.75" customHeight="1">
      <c r="C715" s="165"/>
    </row>
    <row r="716" spans="3:3" ht="15.75" customHeight="1">
      <c r="C716" s="165"/>
    </row>
    <row r="717" spans="3:3" ht="15.75" customHeight="1">
      <c r="C717" s="165"/>
    </row>
    <row r="718" spans="3:3" ht="15.75" customHeight="1">
      <c r="C718" s="165"/>
    </row>
    <row r="719" spans="3:3" ht="15.75" customHeight="1">
      <c r="C719" s="165"/>
    </row>
    <row r="720" spans="3:3" ht="15.75" customHeight="1">
      <c r="C720" s="165"/>
    </row>
    <row r="721" spans="3:3" ht="15.75" customHeight="1">
      <c r="C721" s="165"/>
    </row>
    <row r="722" spans="3:3" ht="15.75" customHeight="1">
      <c r="C722" s="165"/>
    </row>
    <row r="723" spans="3:3" ht="15.75" customHeight="1">
      <c r="C723" s="165"/>
    </row>
    <row r="724" spans="3:3" ht="15.75" customHeight="1">
      <c r="C724" s="165"/>
    </row>
    <row r="725" spans="3:3" ht="15.75" customHeight="1">
      <c r="C725" s="165"/>
    </row>
    <row r="726" spans="3:3" ht="15.75" customHeight="1">
      <c r="C726" s="165"/>
    </row>
    <row r="727" spans="3:3" ht="15.75" customHeight="1">
      <c r="C727" s="165"/>
    </row>
    <row r="728" spans="3:3" ht="15.75" customHeight="1">
      <c r="C728" s="165"/>
    </row>
    <row r="729" spans="3:3" ht="15.75" customHeight="1">
      <c r="C729" s="165"/>
    </row>
    <row r="730" spans="3:3" ht="15.75" customHeight="1">
      <c r="C730" s="165"/>
    </row>
    <row r="731" spans="3:3" ht="15.75" customHeight="1">
      <c r="C731" s="165"/>
    </row>
    <row r="732" spans="3:3" ht="15.75" customHeight="1">
      <c r="C732" s="165"/>
    </row>
    <row r="733" spans="3:3" ht="15.75" customHeight="1">
      <c r="C733" s="165"/>
    </row>
    <row r="734" spans="3:3" ht="15.75" customHeight="1">
      <c r="C734" s="165"/>
    </row>
    <row r="735" spans="3:3" ht="15.75" customHeight="1">
      <c r="C735" s="165"/>
    </row>
    <row r="736" spans="3:3" ht="15.75" customHeight="1">
      <c r="C736" s="165"/>
    </row>
    <row r="737" spans="3:3" ht="15.75" customHeight="1">
      <c r="C737" s="165"/>
    </row>
    <row r="738" spans="3:3" ht="15.75" customHeight="1">
      <c r="C738" s="165"/>
    </row>
    <row r="739" spans="3:3" ht="15.75" customHeight="1">
      <c r="C739" s="165"/>
    </row>
    <row r="740" spans="3:3" ht="15.75" customHeight="1">
      <c r="C740" s="165"/>
    </row>
    <row r="741" spans="3:3" ht="15.75" customHeight="1">
      <c r="C741" s="165"/>
    </row>
    <row r="742" spans="3:3" ht="15.75" customHeight="1">
      <c r="C742" s="165"/>
    </row>
    <row r="743" spans="3:3" ht="15.75" customHeight="1">
      <c r="C743" s="165"/>
    </row>
    <row r="744" spans="3:3" ht="15.75" customHeight="1">
      <c r="C744" s="165"/>
    </row>
    <row r="745" spans="3:3" ht="15.75" customHeight="1">
      <c r="C745" s="165"/>
    </row>
    <row r="746" spans="3:3" ht="15.75" customHeight="1">
      <c r="C746" s="165"/>
    </row>
    <row r="747" spans="3:3" ht="15.75" customHeight="1">
      <c r="C747" s="165"/>
    </row>
    <row r="748" spans="3:3" ht="15.75" customHeight="1">
      <c r="C748" s="165"/>
    </row>
    <row r="749" spans="3:3" ht="15.75" customHeight="1">
      <c r="C749" s="165"/>
    </row>
    <row r="750" spans="3:3" ht="15.75" customHeight="1">
      <c r="C750" s="165"/>
    </row>
    <row r="751" spans="3:3" ht="15.75" customHeight="1">
      <c r="C751" s="165"/>
    </row>
    <row r="752" spans="3:3" ht="15.75" customHeight="1">
      <c r="C752" s="165"/>
    </row>
    <row r="753" spans="3:3" ht="15.75" customHeight="1">
      <c r="C753" s="165"/>
    </row>
    <row r="754" spans="3:3" ht="15.75" customHeight="1">
      <c r="C754" s="165"/>
    </row>
    <row r="755" spans="3:3" ht="15.75" customHeight="1">
      <c r="C755" s="165"/>
    </row>
    <row r="756" spans="3:3" ht="15.75" customHeight="1">
      <c r="C756" s="165"/>
    </row>
    <row r="757" spans="3:3" ht="15.75" customHeight="1">
      <c r="C757" s="165"/>
    </row>
    <row r="758" spans="3:3" ht="15.75" customHeight="1">
      <c r="C758" s="165"/>
    </row>
    <row r="759" spans="3:3" ht="15.75" customHeight="1">
      <c r="C759" s="165"/>
    </row>
    <row r="760" spans="3:3" ht="15.75" customHeight="1">
      <c r="C760" s="165"/>
    </row>
    <row r="761" spans="3:3" ht="15.75" customHeight="1">
      <c r="C761" s="165"/>
    </row>
    <row r="762" spans="3:3" ht="15.75" customHeight="1">
      <c r="C762" s="165"/>
    </row>
    <row r="763" spans="3:3" ht="15.75" customHeight="1">
      <c r="C763" s="165"/>
    </row>
    <row r="764" spans="3:3" ht="15.75" customHeight="1">
      <c r="C764" s="165"/>
    </row>
    <row r="765" spans="3:3" ht="15.75" customHeight="1">
      <c r="C765" s="165"/>
    </row>
    <row r="766" spans="3:3" ht="15.75" customHeight="1">
      <c r="C766" s="165"/>
    </row>
    <row r="767" spans="3:3" ht="15.75" customHeight="1">
      <c r="C767" s="165"/>
    </row>
    <row r="768" spans="3:3" ht="15.75" customHeight="1">
      <c r="C768" s="165"/>
    </row>
    <row r="769" spans="3:3" ht="15.75" customHeight="1">
      <c r="C769" s="165"/>
    </row>
    <row r="770" spans="3:3" ht="15.75" customHeight="1">
      <c r="C770" s="165"/>
    </row>
    <row r="771" spans="3:3" ht="15.75" customHeight="1">
      <c r="C771" s="165"/>
    </row>
    <row r="772" spans="3:3" ht="15.75" customHeight="1">
      <c r="C772" s="165"/>
    </row>
    <row r="773" spans="3:3" ht="15.75" customHeight="1">
      <c r="C773" s="165"/>
    </row>
    <row r="774" spans="3:3" ht="15.75" customHeight="1">
      <c r="C774" s="165"/>
    </row>
    <row r="775" spans="3:3" ht="15.75" customHeight="1">
      <c r="C775" s="165"/>
    </row>
    <row r="776" spans="3:3" ht="15.75" customHeight="1">
      <c r="C776" s="165"/>
    </row>
    <row r="777" spans="3:3" ht="15.75" customHeight="1">
      <c r="C777" s="165"/>
    </row>
    <row r="778" spans="3:3" ht="15.75" customHeight="1">
      <c r="C778" s="165"/>
    </row>
    <row r="779" spans="3:3" ht="15.75" customHeight="1">
      <c r="C779" s="165"/>
    </row>
    <row r="780" spans="3:3" ht="15.75" customHeight="1">
      <c r="C780" s="165"/>
    </row>
    <row r="781" spans="3:3" ht="15.75" customHeight="1">
      <c r="C781" s="165"/>
    </row>
    <row r="782" spans="3:3" ht="15.75" customHeight="1">
      <c r="C782" s="165"/>
    </row>
    <row r="783" spans="3:3" ht="15.75" customHeight="1">
      <c r="C783" s="165"/>
    </row>
    <row r="784" spans="3:3" ht="15.75" customHeight="1">
      <c r="C784" s="165"/>
    </row>
    <row r="785" spans="3:3" ht="15.75" customHeight="1">
      <c r="C785" s="165"/>
    </row>
    <row r="786" spans="3:3" ht="15.75" customHeight="1">
      <c r="C786" s="165"/>
    </row>
    <row r="787" spans="3:3" ht="15.75" customHeight="1">
      <c r="C787" s="165"/>
    </row>
    <row r="788" spans="3:3" ht="15.75" customHeight="1">
      <c r="C788" s="165"/>
    </row>
    <row r="789" spans="3:3" ht="15.75" customHeight="1">
      <c r="C789" s="165"/>
    </row>
    <row r="790" spans="3:3" ht="15.75" customHeight="1">
      <c r="C790" s="165"/>
    </row>
    <row r="791" spans="3:3" ht="15.75" customHeight="1">
      <c r="C791" s="165"/>
    </row>
    <row r="792" spans="3:3" ht="15.75" customHeight="1">
      <c r="C792" s="165"/>
    </row>
    <row r="793" spans="3:3" ht="15.75" customHeight="1">
      <c r="C793" s="165"/>
    </row>
    <row r="794" spans="3:3" ht="15.75" customHeight="1">
      <c r="C794" s="165"/>
    </row>
    <row r="795" spans="3:3" ht="15.75" customHeight="1">
      <c r="C795" s="165"/>
    </row>
    <row r="796" spans="3:3" ht="15.75" customHeight="1">
      <c r="C796" s="165"/>
    </row>
    <row r="797" spans="3:3" ht="15.75" customHeight="1">
      <c r="C797" s="165"/>
    </row>
    <row r="798" spans="3:3" ht="15.75" customHeight="1">
      <c r="C798" s="165"/>
    </row>
    <row r="799" spans="3:3" ht="15.75" customHeight="1">
      <c r="C799" s="165"/>
    </row>
    <row r="800" spans="3:3" ht="15.75" customHeight="1">
      <c r="C800" s="165"/>
    </row>
    <row r="801" spans="3:3" ht="15.75" customHeight="1">
      <c r="C801" s="165"/>
    </row>
    <row r="802" spans="3:3" ht="15.75" customHeight="1">
      <c r="C802" s="165"/>
    </row>
    <row r="803" spans="3:3" ht="15.75" customHeight="1">
      <c r="C803" s="165"/>
    </row>
    <row r="804" spans="3:3" ht="15.75" customHeight="1">
      <c r="C804" s="165"/>
    </row>
    <row r="805" spans="3:3" ht="15.75" customHeight="1">
      <c r="C805" s="165"/>
    </row>
    <row r="806" spans="3:3" ht="15.75" customHeight="1">
      <c r="C806" s="165"/>
    </row>
    <row r="807" spans="3:3" ht="15.75" customHeight="1">
      <c r="C807" s="165"/>
    </row>
    <row r="808" spans="3:3" ht="15.75" customHeight="1">
      <c r="C808" s="165"/>
    </row>
    <row r="809" spans="3:3" ht="15.75" customHeight="1">
      <c r="C809" s="165"/>
    </row>
    <row r="810" spans="3:3" ht="15.75" customHeight="1">
      <c r="C810" s="165"/>
    </row>
    <row r="811" spans="3:3" ht="15.75" customHeight="1">
      <c r="C811" s="165"/>
    </row>
    <row r="812" spans="3:3" ht="15.75" customHeight="1">
      <c r="C812" s="165"/>
    </row>
    <row r="813" spans="3:3" ht="15.75" customHeight="1">
      <c r="C813" s="165"/>
    </row>
    <row r="814" spans="3:3" ht="15.75" customHeight="1">
      <c r="C814" s="165"/>
    </row>
    <row r="815" spans="3:3" ht="15.75" customHeight="1">
      <c r="C815" s="165"/>
    </row>
    <row r="816" spans="3:3" ht="15.75" customHeight="1">
      <c r="C816" s="165"/>
    </row>
    <row r="817" spans="3:3" ht="15.75" customHeight="1">
      <c r="C817" s="165"/>
    </row>
    <row r="818" spans="3:3" ht="15.75" customHeight="1">
      <c r="C818" s="165"/>
    </row>
    <row r="819" spans="3:3" ht="15.75" customHeight="1">
      <c r="C819" s="165"/>
    </row>
    <row r="820" spans="3:3" ht="15.75" customHeight="1">
      <c r="C820" s="165"/>
    </row>
    <row r="821" spans="3:3" ht="15.75" customHeight="1">
      <c r="C821" s="165"/>
    </row>
    <row r="822" spans="3:3" ht="15.75" customHeight="1">
      <c r="C822" s="165"/>
    </row>
    <row r="823" spans="3:3" ht="15.75" customHeight="1">
      <c r="C823" s="165"/>
    </row>
    <row r="824" spans="3:3" ht="15.75" customHeight="1">
      <c r="C824" s="165"/>
    </row>
    <row r="825" spans="3:3" ht="15.75" customHeight="1">
      <c r="C825" s="165"/>
    </row>
    <row r="826" spans="3:3" ht="15.75" customHeight="1">
      <c r="C826" s="165"/>
    </row>
    <row r="827" spans="3:3" ht="15.75" customHeight="1">
      <c r="C827" s="165"/>
    </row>
    <row r="828" spans="3:3" ht="15.75" customHeight="1">
      <c r="C828" s="165"/>
    </row>
    <row r="829" spans="3:3" ht="15.75" customHeight="1">
      <c r="C829" s="165"/>
    </row>
    <row r="830" spans="3:3" ht="15.75" customHeight="1">
      <c r="C830" s="165"/>
    </row>
    <row r="831" spans="3:3" ht="15.75" customHeight="1">
      <c r="C831" s="165"/>
    </row>
    <row r="832" spans="3:3" ht="15.75" customHeight="1">
      <c r="C832" s="165"/>
    </row>
    <row r="833" spans="3:3" ht="15.75" customHeight="1">
      <c r="C833" s="165"/>
    </row>
    <row r="834" spans="3:3" ht="15.75" customHeight="1">
      <c r="C834" s="165"/>
    </row>
    <row r="835" spans="3:3" ht="15.75" customHeight="1">
      <c r="C835" s="165"/>
    </row>
    <row r="836" spans="3:3" ht="15.75" customHeight="1">
      <c r="C836" s="165"/>
    </row>
    <row r="837" spans="3:3" ht="15.75" customHeight="1">
      <c r="C837" s="165"/>
    </row>
    <row r="838" spans="3:3" ht="15.75" customHeight="1">
      <c r="C838" s="165"/>
    </row>
    <row r="839" spans="3:3" ht="15.75" customHeight="1">
      <c r="C839" s="165"/>
    </row>
    <row r="840" spans="3:3" ht="15.75" customHeight="1">
      <c r="C840" s="165"/>
    </row>
    <row r="841" spans="3:3" ht="15.75" customHeight="1">
      <c r="C841" s="165"/>
    </row>
    <row r="842" spans="3:3" ht="15.75" customHeight="1">
      <c r="C842" s="165"/>
    </row>
    <row r="843" spans="3:3" ht="15.75" customHeight="1">
      <c r="C843" s="165"/>
    </row>
    <row r="844" spans="3:3" ht="15.75" customHeight="1">
      <c r="C844" s="165"/>
    </row>
    <row r="845" spans="3:3" ht="15.75" customHeight="1">
      <c r="C845" s="165"/>
    </row>
    <row r="846" spans="3:3" ht="15.75" customHeight="1">
      <c r="C846" s="165"/>
    </row>
    <row r="847" spans="3:3" ht="15.75" customHeight="1">
      <c r="C847" s="165"/>
    </row>
    <row r="848" spans="3:3" ht="15.75" customHeight="1">
      <c r="C848" s="165"/>
    </row>
    <row r="849" spans="3:3" ht="15.75" customHeight="1">
      <c r="C849" s="165"/>
    </row>
    <row r="850" spans="3:3" ht="15.75" customHeight="1">
      <c r="C850" s="165"/>
    </row>
    <row r="851" spans="3:3" ht="15.75" customHeight="1">
      <c r="C851" s="165"/>
    </row>
    <row r="852" spans="3:3" ht="15.75" customHeight="1">
      <c r="C852" s="165"/>
    </row>
    <row r="853" spans="3:3" ht="15.75" customHeight="1">
      <c r="C853" s="165"/>
    </row>
    <row r="854" spans="3:3" ht="15.75" customHeight="1">
      <c r="C854" s="165"/>
    </row>
    <row r="855" spans="3:3" ht="15.75" customHeight="1">
      <c r="C855" s="165"/>
    </row>
    <row r="856" spans="3:3" ht="15.75" customHeight="1">
      <c r="C856" s="165"/>
    </row>
    <row r="857" spans="3:3" ht="15.75" customHeight="1">
      <c r="C857" s="165"/>
    </row>
    <row r="858" spans="3:3" ht="15.75" customHeight="1">
      <c r="C858" s="165"/>
    </row>
    <row r="859" spans="3:3" ht="15.75" customHeight="1">
      <c r="C859" s="165"/>
    </row>
    <row r="860" spans="3:3" ht="15.75" customHeight="1">
      <c r="C860" s="165"/>
    </row>
    <row r="861" spans="3:3" ht="15.75" customHeight="1">
      <c r="C861" s="165"/>
    </row>
    <row r="862" spans="3:3" ht="15.75" customHeight="1">
      <c r="C862" s="165"/>
    </row>
    <row r="863" spans="3:3" ht="15.75" customHeight="1">
      <c r="C863" s="165"/>
    </row>
    <row r="864" spans="3:3" ht="15.75" customHeight="1">
      <c r="C864" s="165"/>
    </row>
    <row r="865" spans="3:3" ht="15.75" customHeight="1">
      <c r="C865" s="165"/>
    </row>
    <row r="866" spans="3:3" ht="15.75" customHeight="1">
      <c r="C866" s="165"/>
    </row>
    <row r="867" spans="3:3" ht="15.75" customHeight="1">
      <c r="C867" s="165"/>
    </row>
    <row r="868" spans="3:3" ht="15.75" customHeight="1">
      <c r="C868" s="165"/>
    </row>
    <row r="869" spans="3:3" ht="15.75" customHeight="1">
      <c r="C869" s="165"/>
    </row>
    <row r="870" spans="3:3" ht="15.75" customHeight="1">
      <c r="C870" s="165"/>
    </row>
    <row r="871" spans="3:3" ht="15.75" customHeight="1">
      <c r="C871" s="165"/>
    </row>
    <row r="872" spans="3:3" ht="15.75" customHeight="1">
      <c r="C872" s="165"/>
    </row>
    <row r="873" spans="3:3" ht="15.75" customHeight="1">
      <c r="C873" s="165"/>
    </row>
    <row r="874" spans="3:3" ht="15.75" customHeight="1">
      <c r="C874" s="165"/>
    </row>
    <row r="875" spans="3:3" ht="15.75" customHeight="1">
      <c r="C875" s="165"/>
    </row>
    <row r="876" spans="3:3" ht="15.75" customHeight="1">
      <c r="C876" s="165"/>
    </row>
    <row r="877" spans="3:3" ht="15.75" customHeight="1">
      <c r="C877" s="165"/>
    </row>
    <row r="878" spans="3:3" ht="15.75" customHeight="1">
      <c r="C878" s="165"/>
    </row>
    <row r="879" spans="3:3" ht="15.75" customHeight="1">
      <c r="C879" s="165"/>
    </row>
    <row r="880" spans="3:3" ht="15.75" customHeight="1">
      <c r="C880" s="165"/>
    </row>
    <row r="881" spans="3:3" ht="15.75" customHeight="1">
      <c r="C881" s="165"/>
    </row>
    <row r="882" spans="3:3" ht="15.75" customHeight="1">
      <c r="C882" s="165"/>
    </row>
    <row r="883" spans="3:3" ht="15.75" customHeight="1">
      <c r="C883" s="165"/>
    </row>
    <row r="884" spans="3:3" ht="15.75" customHeight="1">
      <c r="C884" s="165"/>
    </row>
    <row r="885" spans="3:3" ht="15.75" customHeight="1">
      <c r="C885" s="165"/>
    </row>
    <row r="886" spans="3:3" ht="15.75" customHeight="1">
      <c r="C886" s="165"/>
    </row>
    <row r="887" spans="3:3" ht="15.75" customHeight="1">
      <c r="C887" s="165"/>
    </row>
    <row r="888" spans="3:3" ht="15.75" customHeight="1">
      <c r="C888" s="165"/>
    </row>
    <row r="889" spans="3:3" ht="15.75" customHeight="1">
      <c r="C889" s="165"/>
    </row>
    <row r="890" spans="3:3" ht="15.75" customHeight="1">
      <c r="C890" s="165"/>
    </row>
    <row r="891" spans="3:3" ht="15.75" customHeight="1">
      <c r="C891" s="165"/>
    </row>
    <row r="892" spans="3:3" ht="15.75" customHeight="1">
      <c r="C892" s="165"/>
    </row>
    <row r="893" spans="3:3" ht="15.75" customHeight="1">
      <c r="C893" s="165"/>
    </row>
    <row r="894" spans="3:3" ht="15.75" customHeight="1">
      <c r="C894" s="165"/>
    </row>
    <row r="895" spans="3:3" ht="15.75" customHeight="1">
      <c r="C895" s="165"/>
    </row>
    <row r="896" spans="3:3" ht="15.75" customHeight="1">
      <c r="C896" s="165"/>
    </row>
    <row r="897" spans="3:3" ht="15.75" customHeight="1">
      <c r="C897" s="165"/>
    </row>
    <row r="898" spans="3:3" ht="15.75" customHeight="1">
      <c r="C898" s="165"/>
    </row>
    <row r="899" spans="3:3" ht="15.75" customHeight="1">
      <c r="C899" s="165"/>
    </row>
    <row r="900" spans="3:3" ht="15.75" customHeight="1">
      <c r="C900" s="165"/>
    </row>
    <row r="901" spans="3:3" ht="15.75" customHeight="1">
      <c r="C901" s="165"/>
    </row>
    <row r="902" spans="3:3" ht="15.75" customHeight="1">
      <c r="C902" s="165"/>
    </row>
    <row r="903" spans="3:3" ht="15.75" customHeight="1">
      <c r="C903" s="165"/>
    </row>
    <row r="904" spans="3:3" ht="15.75" customHeight="1">
      <c r="C904" s="165"/>
    </row>
    <row r="905" spans="3:3" ht="15.75" customHeight="1">
      <c r="C905" s="165"/>
    </row>
    <row r="906" spans="3:3" ht="15.75" customHeight="1">
      <c r="C906" s="165"/>
    </row>
    <row r="907" spans="3:3" ht="15.75" customHeight="1">
      <c r="C907" s="165"/>
    </row>
    <row r="908" spans="3:3" ht="15.75" customHeight="1">
      <c r="C908" s="165"/>
    </row>
    <row r="909" spans="3:3" ht="15.75" customHeight="1">
      <c r="C909" s="165"/>
    </row>
    <row r="910" spans="3:3" ht="15.75" customHeight="1">
      <c r="C910" s="165"/>
    </row>
    <row r="911" spans="3:3" ht="15.75" customHeight="1">
      <c r="C911" s="165"/>
    </row>
    <row r="912" spans="3:3" ht="15.75" customHeight="1">
      <c r="C912" s="165"/>
    </row>
    <row r="913" spans="3:3" ht="15.75" customHeight="1">
      <c r="C913" s="165"/>
    </row>
    <row r="914" spans="3:3" ht="15.75" customHeight="1">
      <c r="C914" s="165"/>
    </row>
    <row r="915" spans="3:3" ht="15.75" customHeight="1">
      <c r="C915" s="165"/>
    </row>
    <row r="916" spans="3:3" ht="15.75" customHeight="1">
      <c r="C916" s="165"/>
    </row>
    <row r="917" spans="3:3" ht="15.75" customHeight="1">
      <c r="C917" s="165"/>
    </row>
    <row r="918" spans="3:3" ht="15.75" customHeight="1">
      <c r="C918" s="165"/>
    </row>
    <row r="919" spans="3:3" ht="15.75" customHeight="1">
      <c r="C919" s="165"/>
    </row>
    <row r="920" spans="3:3" ht="15.75" customHeight="1">
      <c r="C920" s="165"/>
    </row>
    <row r="921" spans="3:3" ht="15.75" customHeight="1">
      <c r="C921" s="165"/>
    </row>
    <row r="922" spans="3:3" ht="15.75" customHeight="1">
      <c r="C922" s="165"/>
    </row>
    <row r="923" spans="3:3" ht="15.75" customHeight="1">
      <c r="C923" s="165"/>
    </row>
    <row r="924" spans="3:3" ht="15.75" customHeight="1">
      <c r="C924" s="165"/>
    </row>
    <row r="925" spans="3:3" ht="15.75" customHeight="1">
      <c r="C925" s="165"/>
    </row>
    <row r="926" spans="3:3" ht="15.75" customHeight="1">
      <c r="C926" s="165"/>
    </row>
    <row r="927" spans="3:3" ht="15.75" customHeight="1">
      <c r="C927" s="165"/>
    </row>
    <row r="928" spans="3:3" ht="15.75" customHeight="1">
      <c r="C928" s="165"/>
    </row>
    <row r="929" spans="3:3" ht="15.75" customHeight="1">
      <c r="C929" s="165"/>
    </row>
    <row r="930" spans="3:3" ht="15.75" customHeight="1">
      <c r="C930" s="165"/>
    </row>
    <row r="931" spans="3:3" ht="15.75" customHeight="1">
      <c r="C931" s="165"/>
    </row>
    <row r="932" spans="3:3" ht="15.75" customHeight="1">
      <c r="C932" s="165"/>
    </row>
    <row r="933" spans="3:3" ht="15.75" customHeight="1">
      <c r="C933" s="165"/>
    </row>
    <row r="934" spans="3:3" ht="15.75" customHeight="1">
      <c r="C934" s="165"/>
    </row>
    <row r="935" spans="3:3" ht="15.75" customHeight="1">
      <c r="C935" s="165"/>
    </row>
    <row r="936" spans="3:3" ht="15.75" customHeight="1">
      <c r="C936" s="165"/>
    </row>
    <row r="937" spans="3:3" ht="15.75" customHeight="1">
      <c r="C937" s="165"/>
    </row>
    <row r="938" spans="3:3" ht="15.75" customHeight="1">
      <c r="C938" s="165"/>
    </row>
    <row r="939" spans="3:3" ht="15.75" customHeight="1">
      <c r="C939" s="165"/>
    </row>
    <row r="940" spans="3:3" ht="15.75" customHeight="1">
      <c r="C940" s="165"/>
    </row>
    <row r="941" spans="3:3" ht="15.75" customHeight="1">
      <c r="C941" s="165"/>
    </row>
    <row r="942" spans="3:3" ht="15.75" customHeight="1">
      <c r="C942" s="165"/>
    </row>
    <row r="943" spans="3:3" ht="15.75" customHeight="1">
      <c r="C943" s="165"/>
    </row>
    <row r="944" spans="3:3" ht="15.75" customHeight="1">
      <c r="C944" s="165"/>
    </row>
    <row r="945" spans="3:3" ht="15.75" customHeight="1">
      <c r="C945" s="165"/>
    </row>
    <row r="946" spans="3:3" ht="15.75" customHeight="1">
      <c r="C946" s="165"/>
    </row>
    <row r="947" spans="3:3" ht="15.75" customHeight="1">
      <c r="C947" s="165"/>
    </row>
    <row r="948" spans="3:3" ht="15.75" customHeight="1">
      <c r="C948" s="165"/>
    </row>
    <row r="949" spans="3:3" ht="15.75" customHeight="1">
      <c r="C949" s="165"/>
    </row>
    <row r="950" spans="3:3" ht="15.75" customHeight="1">
      <c r="C950" s="165"/>
    </row>
    <row r="951" spans="3:3" ht="15.75" customHeight="1">
      <c r="C951" s="165"/>
    </row>
    <row r="952" spans="3:3" ht="15.75" customHeight="1">
      <c r="C952" s="165"/>
    </row>
    <row r="953" spans="3:3" ht="15.75" customHeight="1">
      <c r="C953" s="165"/>
    </row>
    <row r="954" spans="3:3" ht="15.75" customHeight="1">
      <c r="C954" s="165"/>
    </row>
    <row r="955" spans="3:3" ht="15.75" customHeight="1">
      <c r="C955" s="165"/>
    </row>
    <row r="956" spans="3:3" ht="15.75" customHeight="1">
      <c r="C956" s="165"/>
    </row>
    <row r="957" spans="3:3" ht="15.75" customHeight="1">
      <c r="C957" s="165"/>
    </row>
    <row r="958" spans="3:3" ht="15.75" customHeight="1">
      <c r="C958" s="165"/>
    </row>
    <row r="959" spans="3:3" ht="15.75" customHeight="1">
      <c r="C959" s="165"/>
    </row>
    <row r="960" spans="3:3" ht="15.75" customHeight="1">
      <c r="C960" s="165"/>
    </row>
    <row r="961" spans="3:3" ht="15.75" customHeight="1">
      <c r="C961" s="165"/>
    </row>
    <row r="962" spans="3:3" ht="15.75" customHeight="1">
      <c r="C962" s="165"/>
    </row>
    <row r="963" spans="3:3" ht="15.75" customHeight="1">
      <c r="C963" s="165"/>
    </row>
    <row r="964" spans="3:3" ht="15.75" customHeight="1">
      <c r="C964" s="165"/>
    </row>
    <row r="965" spans="3:3" ht="15.75" customHeight="1">
      <c r="C965" s="165"/>
    </row>
    <row r="966" spans="3:3" ht="15.75" customHeight="1">
      <c r="C966" s="165"/>
    </row>
    <row r="967" spans="3:3" ht="15.75" customHeight="1">
      <c r="C967" s="165"/>
    </row>
    <row r="968" spans="3:3" ht="15.75" customHeight="1">
      <c r="C968" s="165"/>
    </row>
    <row r="969" spans="3:3" ht="15.75" customHeight="1">
      <c r="C969" s="165"/>
    </row>
    <row r="970" spans="3:3" ht="15.75" customHeight="1">
      <c r="C970" s="165"/>
    </row>
    <row r="971" spans="3:3" ht="15.75" customHeight="1">
      <c r="C971" s="165"/>
    </row>
    <row r="972" spans="3:3" ht="15.75" customHeight="1">
      <c r="C972" s="165"/>
    </row>
    <row r="973" spans="3:3" ht="15.75" customHeight="1">
      <c r="C973" s="165"/>
    </row>
    <row r="974" spans="3:3" ht="15.75" customHeight="1">
      <c r="C974" s="165"/>
    </row>
    <row r="975" spans="3:3" ht="15.75" customHeight="1">
      <c r="C975" s="165"/>
    </row>
    <row r="976" spans="3:3" ht="15.75" customHeight="1">
      <c r="C976" s="165"/>
    </row>
    <row r="977" spans="3:3" ht="15.75" customHeight="1">
      <c r="C977" s="165"/>
    </row>
    <row r="978" spans="3:3" ht="15.75" customHeight="1">
      <c r="C978" s="165"/>
    </row>
    <row r="979" spans="3:3" ht="15.75" customHeight="1">
      <c r="C979" s="165"/>
    </row>
    <row r="980" spans="3:3" ht="15.75" customHeight="1">
      <c r="C980" s="165"/>
    </row>
    <row r="981" spans="3:3" ht="15.75" customHeight="1">
      <c r="C981" s="165"/>
    </row>
    <row r="982" spans="3:3" ht="15.75" customHeight="1">
      <c r="C982" s="165"/>
    </row>
    <row r="983" spans="3:3" ht="15.75" customHeight="1">
      <c r="C983" s="165"/>
    </row>
    <row r="984" spans="3:3" ht="15.75" customHeight="1">
      <c r="C984" s="165"/>
    </row>
    <row r="985" spans="3:3" ht="15.75" customHeight="1">
      <c r="C985" s="165"/>
    </row>
    <row r="986" spans="3:3" ht="15.75" customHeight="1">
      <c r="C986" s="165"/>
    </row>
    <row r="987" spans="3:3" ht="15.75" customHeight="1">
      <c r="C987" s="165"/>
    </row>
    <row r="988" spans="3:3" ht="15.75" customHeight="1">
      <c r="C988" s="165"/>
    </row>
    <row r="989" spans="3:3" ht="15.75" customHeight="1">
      <c r="C989" s="165"/>
    </row>
    <row r="990" spans="3:3" ht="15.75" customHeight="1">
      <c r="C990" s="165"/>
    </row>
    <row r="991" spans="3:3" ht="15.75" customHeight="1">
      <c r="C991" s="165"/>
    </row>
    <row r="992" spans="3:3" ht="15.75" customHeight="1">
      <c r="C992" s="165"/>
    </row>
    <row r="993" spans="3:3" ht="15.75" customHeight="1">
      <c r="C993" s="165"/>
    </row>
    <row r="994" spans="3:3" ht="15.75" customHeight="1">
      <c r="C994" s="165"/>
    </row>
    <row r="995" spans="3:3" ht="15.75" customHeight="1"/>
    <row r="996" spans="3:3" ht="15.75" customHeight="1"/>
    <row r="997" spans="3:3" ht="15.75" customHeight="1"/>
    <row r="998" spans="3:3" ht="15.75" customHeight="1"/>
    <row r="999" spans="3:3" ht="15.75" customHeight="1"/>
    <row r="1000" spans="3:3" ht="15.75" customHeight="1"/>
  </sheetData>
  <sheetProtection algorithmName="SHA-512" hashValue="kglR40VWwekBm5OLjEgY7n88CjMAmtLZOVgsWEMlwQtTGFBUhM2598+jE1WcfBbKdBQe7N5GffycId+wQzlUwQ==" saltValue="f8VSoMspQbEFf2tAh5pW7g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31859B"/>
    <outlinePr summaryBelow="0" summaryRight="0"/>
  </sheetPr>
  <dimension ref="A1:H47"/>
  <sheetViews>
    <sheetView tabSelected="1" workbookViewId="0">
      <selection activeCell="K4" sqref="K4"/>
    </sheetView>
  </sheetViews>
  <sheetFormatPr defaultColWidth="14.42578125" defaultRowHeight="15" customHeight="1"/>
  <cols>
    <col min="1" max="1" width="6.85546875" style="170" customWidth="1"/>
    <col min="2" max="2" width="17.85546875" customWidth="1"/>
    <col min="3" max="3" width="12.5703125" style="170" customWidth="1"/>
    <col min="4" max="4" width="11.28515625" style="170" customWidth="1"/>
    <col min="5" max="5" width="11.140625" style="170" customWidth="1"/>
    <col min="6" max="6" width="11.42578125" style="170" customWidth="1"/>
    <col min="7" max="7" width="11" style="170" customWidth="1"/>
    <col min="8" max="8" width="15.85546875" style="170" customWidth="1"/>
  </cols>
  <sheetData>
    <row r="1" spans="1:8" thickBot="1">
      <c r="A1" s="224" t="s">
        <v>372</v>
      </c>
      <c r="B1" s="221"/>
      <c r="C1" s="221"/>
      <c r="D1" s="221"/>
      <c r="E1" s="221"/>
      <c r="F1" s="221"/>
      <c r="G1" s="221"/>
      <c r="H1" s="221"/>
    </row>
    <row r="2" spans="1:8" ht="75.75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33">
        <v>1</v>
      </c>
      <c r="B3" s="21" t="s">
        <v>25</v>
      </c>
      <c r="C3" s="179">
        <f t="shared" ref="C3:C46" si="0">D3+E3+F3+G3+H3</f>
        <v>4675</v>
      </c>
      <c r="D3" s="29">
        <v>290</v>
      </c>
      <c r="E3" s="29">
        <v>2492</v>
      </c>
      <c r="F3" s="29">
        <v>522</v>
      </c>
      <c r="G3" s="29">
        <v>1276</v>
      </c>
      <c r="H3" s="29">
        <v>95</v>
      </c>
    </row>
    <row r="4" spans="1:8">
      <c r="A4" s="33">
        <v>2</v>
      </c>
      <c r="B4" s="21" t="s">
        <v>56</v>
      </c>
      <c r="C4" s="179">
        <f t="shared" si="0"/>
        <v>3211</v>
      </c>
      <c r="D4" s="33">
        <v>255</v>
      </c>
      <c r="E4" s="33">
        <v>440</v>
      </c>
      <c r="F4" s="33">
        <v>1280</v>
      </c>
      <c r="G4" s="33">
        <v>1186</v>
      </c>
      <c r="H4" s="33">
        <v>50</v>
      </c>
    </row>
    <row r="5" spans="1:8">
      <c r="A5" s="33">
        <v>3</v>
      </c>
      <c r="B5" s="21" t="s">
        <v>67</v>
      </c>
      <c r="C5" s="179">
        <f t="shared" si="0"/>
        <v>2873</v>
      </c>
      <c r="D5" s="29">
        <v>140</v>
      </c>
      <c r="E5" s="29">
        <v>700</v>
      </c>
      <c r="F5" s="29">
        <v>1070</v>
      </c>
      <c r="G5" s="29">
        <v>798</v>
      </c>
      <c r="H5" s="29">
        <v>165</v>
      </c>
    </row>
    <row r="6" spans="1:8">
      <c r="A6" s="33">
        <v>4</v>
      </c>
      <c r="B6" s="21" t="s">
        <v>71</v>
      </c>
      <c r="C6" s="179">
        <f t="shared" si="0"/>
        <v>2817</v>
      </c>
      <c r="D6" s="29">
        <v>110</v>
      </c>
      <c r="E6" s="29">
        <v>150</v>
      </c>
      <c r="F6" s="29">
        <v>736</v>
      </c>
      <c r="G6" s="29">
        <v>709</v>
      </c>
      <c r="H6" s="29">
        <v>1112</v>
      </c>
    </row>
    <row r="7" spans="1:8">
      <c r="A7" s="33">
        <v>5</v>
      </c>
      <c r="B7" s="21" t="s">
        <v>92</v>
      </c>
      <c r="C7" s="179">
        <f t="shared" si="0"/>
        <v>2462</v>
      </c>
      <c r="D7" s="29">
        <v>130</v>
      </c>
      <c r="E7" s="29">
        <v>750</v>
      </c>
      <c r="F7" s="29">
        <v>1042</v>
      </c>
      <c r="G7" s="33">
        <v>228</v>
      </c>
      <c r="H7" s="29">
        <v>312</v>
      </c>
    </row>
    <row r="8" spans="1:8">
      <c r="A8" s="33">
        <v>6</v>
      </c>
      <c r="B8" s="21" t="s">
        <v>100</v>
      </c>
      <c r="C8" s="179">
        <f t="shared" si="0"/>
        <v>2212</v>
      </c>
      <c r="D8" s="166">
        <v>60</v>
      </c>
      <c r="E8" s="166">
        <v>1160</v>
      </c>
      <c r="F8" s="166">
        <v>606</v>
      </c>
      <c r="G8" s="166">
        <v>181</v>
      </c>
      <c r="H8" s="166">
        <v>205</v>
      </c>
    </row>
    <row r="9" spans="1:8">
      <c r="A9" s="33">
        <v>7</v>
      </c>
      <c r="B9" s="21" t="s">
        <v>111</v>
      </c>
      <c r="C9" s="179">
        <f t="shared" si="0"/>
        <v>2090</v>
      </c>
      <c r="D9" s="29">
        <v>130</v>
      </c>
      <c r="E9" s="29">
        <v>520</v>
      </c>
      <c r="F9" s="29">
        <v>1010</v>
      </c>
      <c r="G9" s="29">
        <v>325</v>
      </c>
      <c r="H9" s="29">
        <v>105</v>
      </c>
    </row>
    <row r="10" spans="1:8">
      <c r="A10" s="33">
        <v>8</v>
      </c>
      <c r="B10" s="21" t="s">
        <v>61</v>
      </c>
      <c r="C10" s="179">
        <f t="shared" si="0"/>
        <v>2009</v>
      </c>
      <c r="D10" s="166">
        <v>190</v>
      </c>
      <c r="E10" s="166">
        <v>380</v>
      </c>
      <c r="F10" s="166">
        <v>1060</v>
      </c>
      <c r="G10" s="166">
        <v>355</v>
      </c>
      <c r="H10" s="166">
        <v>24</v>
      </c>
    </row>
    <row r="11" spans="1:8">
      <c r="A11" s="33">
        <v>9</v>
      </c>
      <c r="B11" s="21" t="s">
        <v>122</v>
      </c>
      <c r="C11" s="179">
        <f t="shared" si="0"/>
        <v>1983</v>
      </c>
      <c r="D11" s="29">
        <v>110</v>
      </c>
      <c r="E11" s="29">
        <v>640</v>
      </c>
      <c r="F11" s="29">
        <v>946</v>
      </c>
      <c r="G11" s="29">
        <v>237</v>
      </c>
      <c r="H11" s="29">
        <v>50</v>
      </c>
    </row>
    <row r="12" spans="1:8">
      <c r="A12" s="172">
        <v>10</v>
      </c>
      <c r="B12" s="128" t="s">
        <v>128</v>
      </c>
      <c r="C12" s="227">
        <f t="shared" si="0"/>
        <v>1866</v>
      </c>
      <c r="D12" s="167">
        <v>110</v>
      </c>
      <c r="E12" s="167">
        <v>200</v>
      </c>
      <c r="F12" s="167">
        <v>607</v>
      </c>
      <c r="G12" s="167">
        <v>281</v>
      </c>
      <c r="H12" s="167">
        <v>668</v>
      </c>
    </row>
    <row r="13" spans="1:8">
      <c r="A13" s="173">
        <v>11</v>
      </c>
      <c r="B13" s="74" t="s">
        <v>129</v>
      </c>
      <c r="C13" s="204">
        <f t="shared" si="0"/>
        <v>1854</v>
      </c>
      <c r="D13" s="168">
        <v>70</v>
      </c>
      <c r="E13" s="168">
        <v>600</v>
      </c>
      <c r="F13" s="168">
        <v>957</v>
      </c>
      <c r="G13" s="168">
        <v>207</v>
      </c>
      <c r="H13" s="168">
        <v>20</v>
      </c>
    </row>
    <row r="14" spans="1:8">
      <c r="A14" s="33">
        <v>12</v>
      </c>
      <c r="B14" s="21" t="s">
        <v>139</v>
      </c>
      <c r="C14" s="179">
        <f t="shared" si="0"/>
        <v>1774</v>
      </c>
      <c r="D14" s="33">
        <v>100</v>
      </c>
      <c r="E14" s="33">
        <v>680</v>
      </c>
      <c r="F14" s="33">
        <v>820</v>
      </c>
      <c r="G14" s="33">
        <v>74</v>
      </c>
      <c r="H14" s="33">
        <v>100</v>
      </c>
    </row>
    <row r="15" spans="1:8">
      <c r="A15" s="33">
        <v>13</v>
      </c>
      <c r="B15" s="21" t="s">
        <v>142</v>
      </c>
      <c r="C15" s="179">
        <f t="shared" si="0"/>
        <v>1744</v>
      </c>
      <c r="D15" s="29">
        <v>190</v>
      </c>
      <c r="E15" s="29">
        <v>370</v>
      </c>
      <c r="F15" s="29">
        <v>500</v>
      </c>
      <c r="G15" s="29">
        <v>614</v>
      </c>
      <c r="H15" s="29">
        <v>70</v>
      </c>
    </row>
    <row r="16" spans="1:8">
      <c r="A16" s="33">
        <v>14</v>
      </c>
      <c r="B16" s="21" t="s">
        <v>147</v>
      </c>
      <c r="C16" s="179">
        <f t="shared" si="0"/>
        <v>1680</v>
      </c>
      <c r="D16" s="29">
        <v>30</v>
      </c>
      <c r="E16" s="29">
        <v>410</v>
      </c>
      <c r="F16" s="29">
        <v>1070</v>
      </c>
      <c r="G16" s="29">
        <v>20</v>
      </c>
      <c r="H16" s="29">
        <v>150</v>
      </c>
    </row>
    <row r="17" spans="1:8">
      <c r="A17" s="33">
        <v>15</v>
      </c>
      <c r="B17" s="151" t="s">
        <v>158</v>
      </c>
      <c r="C17" s="179">
        <f t="shared" si="0"/>
        <v>1542</v>
      </c>
      <c r="D17" s="29">
        <v>90</v>
      </c>
      <c r="E17" s="29">
        <v>640</v>
      </c>
      <c r="F17" s="29">
        <v>660</v>
      </c>
      <c r="G17" s="29">
        <v>52</v>
      </c>
      <c r="H17" s="29">
        <v>100</v>
      </c>
    </row>
    <row r="18" spans="1:8">
      <c r="A18" s="33">
        <v>16</v>
      </c>
      <c r="B18" s="151" t="s">
        <v>167</v>
      </c>
      <c r="C18" s="179">
        <f t="shared" si="0"/>
        <v>1480.5</v>
      </c>
      <c r="D18" s="29">
        <v>110</v>
      </c>
      <c r="E18" s="29">
        <v>460</v>
      </c>
      <c r="F18" s="29">
        <v>390</v>
      </c>
      <c r="G18" s="29">
        <v>380.5</v>
      </c>
      <c r="H18" s="29">
        <v>140</v>
      </c>
    </row>
    <row r="19" spans="1:8">
      <c r="A19" s="33">
        <v>17</v>
      </c>
      <c r="B19" s="151" t="s">
        <v>170</v>
      </c>
      <c r="C19" s="179">
        <f t="shared" si="0"/>
        <v>1452</v>
      </c>
      <c r="D19" s="29">
        <v>20</v>
      </c>
      <c r="E19" s="29">
        <v>590</v>
      </c>
      <c r="F19" s="29">
        <v>670</v>
      </c>
      <c r="G19" s="29">
        <v>87</v>
      </c>
      <c r="H19" s="29">
        <v>85</v>
      </c>
    </row>
    <row r="20" spans="1:8">
      <c r="A20" s="33">
        <v>18</v>
      </c>
      <c r="B20" s="151" t="s">
        <v>175</v>
      </c>
      <c r="C20" s="179">
        <f t="shared" si="0"/>
        <v>1383</v>
      </c>
      <c r="D20" s="29">
        <v>100</v>
      </c>
      <c r="E20" s="29">
        <v>580</v>
      </c>
      <c r="F20" s="29">
        <v>580</v>
      </c>
      <c r="G20" s="29">
        <v>103</v>
      </c>
      <c r="H20" s="29">
        <v>20</v>
      </c>
    </row>
    <row r="21" spans="1:8">
      <c r="A21" s="33">
        <v>19</v>
      </c>
      <c r="B21" s="151" t="s">
        <v>187</v>
      </c>
      <c r="C21" s="179">
        <f t="shared" si="0"/>
        <v>1313</v>
      </c>
      <c r="D21" s="33">
        <v>100</v>
      </c>
      <c r="E21" s="33">
        <v>370</v>
      </c>
      <c r="F21" s="33">
        <v>700</v>
      </c>
      <c r="G21" s="33">
        <v>48</v>
      </c>
      <c r="H21" s="33">
        <v>95</v>
      </c>
    </row>
    <row r="22" spans="1:8">
      <c r="A22" s="33">
        <v>20</v>
      </c>
      <c r="B22" s="151" t="s">
        <v>188</v>
      </c>
      <c r="C22" s="179">
        <f t="shared" si="0"/>
        <v>1302</v>
      </c>
      <c r="D22" s="29">
        <v>5</v>
      </c>
      <c r="E22" s="29">
        <v>440</v>
      </c>
      <c r="F22" s="29">
        <v>720</v>
      </c>
      <c r="G22" s="29">
        <v>12</v>
      </c>
      <c r="H22" s="29">
        <v>125</v>
      </c>
    </row>
    <row r="23" spans="1:8">
      <c r="A23" s="33">
        <v>21</v>
      </c>
      <c r="B23" s="151" t="s">
        <v>194</v>
      </c>
      <c r="C23" s="179">
        <f t="shared" si="0"/>
        <v>1267</v>
      </c>
      <c r="D23" s="33">
        <v>100</v>
      </c>
      <c r="E23" s="33">
        <v>420</v>
      </c>
      <c r="F23" s="33">
        <v>490</v>
      </c>
      <c r="G23" s="33">
        <v>227</v>
      </c>
      <c r="H23" s="33">
        <v>30</v>
      </c>
    </row>
    <row r="24" spans="1:8">
      <c r="A24" s="33">
        <v>22</v>
      </c>
      <c r="B24" s="21" t="s">
        <v>201</v>
      </c>
      <c r="C24" s="179">
        <f t="shared" si="0"/>
        <v>1152</v>
      </c>
      <c r="D24" s="29">
        <v>105</v>
      </c>
      <c r="E24" s="29">
        <v>270</v>
      </c>
      <c r="F24" s="29">
        <v>470</v>
      </c>
      <c r="G24" s="29">
        <v>87</v>
      </c>
      <c r="H24" s="29">
        <v>220</v>
      </c>
    </row>
    <row r="25" spans="1:8">
      <c r="A25" s="33">
        <v>23</v>
      </c>
      <c r="B25" s="74" t="s">
        <v>203</v>
      </c>
      <c r="C25" s="179">
        <f t="shared" si="0"/>
        <v>1130</v>
      </c>
      <c r="D25" s="29">
        <v>15</v>
      </c>
      <c r="E25" s="29">
        <v>240</v>
      </c>
      <c r="F25" s="29">
        <v>710</v>
      </c>
      <c r="G25" s="29">
        <v>28</v>
      </c>
      <c r="H25" s="29">
        <v>137</v>
      </c>
    </row>
    <row r="26" spans="1:8">
      <c r="A26" s="33">
        <v>24</v>
      </c>
      <c r="B26" s="151" t="s">
        <v>209</v>
      </c>
      <c r="C26" s="179">
        <f t="shared" si="0"/>
        <v>1077</v>
      </c>
      <c r="D26" s="29">
        <v>85</v>
      </c>
      <c r="E26" s="29">
        <v>240</v>
      </c>
      <c r="F26" s="29">
        <v>580</v>
      </c>
      <c r="G26" s="29">
        <v>102</v>
      </c>
      <c r="H26" s="29">
        <v>70</v>
      </c>
    </row>
    <row r="27" spans="1:8">
      <c r="A27" s="33">
        <v>25</v>
      </c>
      <c r="B27" s="21" t="s">
        <v>213</v>
      </c>
      <c r="C27" s="179">
        <f t="shared" si="0"/>
        <v>1052</v>
      </c>
      <c r="D27" s="29">
        <v>210</v>
      </c>
      <c r="E27" s="29">
        <v>210</v>
      </c>
      <c r="F27" s="29">
        <v>220</v>
      </c>
      <c r="G27" s="29">
        <v>367</v>
      </c>
      <c r="H27" s="29">
        <v>45</v>
      </c>
    </row>
    <row r="28" spans="1:8">
      <c r="A28" s="33">
        <v>26</v>
      </c>
      <c r="B28" s="100" t="s">
        <v>215</v>
      </c>
      <c r="C28" s="179">
        <f t="shared" si="0"/>
        <v>1015</v>
      </c>
      <c r="D28" s="29">
        <v>70</v>
      </c>
      <c r="E28" s="29">
        <v>190</v>
      </c>
      <c r="F28" s="29">
        <v>270</v>
      </c>
      <c r="G28" s="29">
        <v>270</v>
      </c>
      <c r="H28" s="29">
        <v>215</v>
      </c>
    </row>
    <row r="29" spans="1:8">
      <c r="A29" s="33">
        <v>27</v>
      </c>
      <c r="B29" s="21" t="s">
        <v>220</v>
      </c>
      <c r="C29" s="179">
        <f t="shared" si="0"/>
        <v>959</v>
      </c>
      <c r="D29" s="29">
        <v>120</v>
      </c>
      <c r="E29" s="29">
        <v>720</v>
      </c>
      <c r="F29" s="29">
        <v>30</v>
      </c>
      <c r="G29" s="29">
        <v>19</v>
      </c>
      <c r="H29" s="29">
        <v>70</v>
      </c>
    </row>
    <row r="30" spans="1:8">
      <c r="A30" s="33">
        <v>28</v>
      </c>
      <c r="B30" s="21" t="s">
        <v>221</v>
      </c>
      <c r="C30" s="179">
        <f t="shared" si="0"/>
        <v>953</v>
      </c>
      <c r="D30" s="29">
        <v>5</v>
      </c>
      <c r="E30" s="29">
        <v>260</v>
      </c>
      <c r="F30" s="29">
        <v>40</v>
      </c>
      <c r="G30" s="29">
        <v>5</v>
      </c>
      <c r="H30" s="29">
        <v>643</v>
      </c>
    </row>
    <row r="31" spans="1:8">
      <c r="A31" s="33">
        <v>29</v>
      </c>
      <c r="B31" s="21" t="s">
        <v>222</v>
      </c>
      <c r="C31" s="179">
        <f t="shared" si="0"/>
        <v>929</v>
      </c>
      <c r="D31" s="33">
        <v>100</v>
      </c>
      <c r="E31" s="33">
        <v>310</v>
      </c>
      <c r="F31" s="33">
        <v>410</v>
      </c>
      <c r="G31" s="33">
        <v>109</v>
      </c>
      <c r="H31" s="33">
        <v>0</v>
      </c>
    </row>
    <row r="32" spans="1:8">
      <c r="A32" s="33">
        <v>30</v>
      </c>
      <c r="B32" s="21" t="s">
        <v>224</v>
      </c>
      <c r="C32" s="179">
        <f t="shared" si="0"/>
        <v>854</v>
      </c>
      <c r="D32" s="29">
        <v>25</v>
      </c>
      <c r="E32" s="29">
        <v>170</v>
      </c>
      <c r="F32" s="29">
        <v>475</v>
      </c>
      <c r="G32" s="29">
        <v>104</v>
      </c>
      <c r="H32" s="29">
        <v>80</v>
      </c>
    </row>
    <row r="33" spans="1:8">
      <c r="A33" s="33">
        <v>31</v>
      </c>
      <c r="B33" s="21" t="s">
        <v>227</v>
      </c>
      <c r="C33" s="179">
        <f t="shared" si="0"/>
        <v>827</v>
      </c>
      <c r="D33" s="29">
        <v>50</v>
      </c>
      <c r="E33" s="29">
        <v>270</v>
      </c>
      <c r="F33" s="29">
        <v>180</v>
      </c>
      <c r="G33" s="29">
        <v>207</v>
      </c>
      <c r="H33" s="29">
        <v>120</v>
      </c>
    </row>
    <row r="34" spans="1:8">
      <c r="A34" s="33">
        <v>32</v>
      </c>
      <c r="B34" s="100" t="s">
        <v>229</v>
      </c>
      <c r="C34" s="179">
        <f t="shared" si="0"/>
        <v>818</v>
      </c>
      <c r="D34" s="29">
        <v>100</v>
      </c>
      <c r="E34" s="29">
        <v>250</v>
      </c>
      <c r="F34" s="29">
        <v>200</v>
      </c>
      <c r="G34" s="29">
        <v>253</v>
      </c>
      <c r="H34" s="29">
        <v>15</v>
      </c>
    </row>
    <row r="35" spans="1:8">
      <c r="A35" s="33">
        <v>33</v>
      </c>
      <c r="B35" s="21" t="s">
        <v>232</v>
      </c>
      <c r="C35" s="179">
        <f t="shared" si="0"/>
        <v>780</v>
      </c>
      <c r="D35" s="29">
        <v>40</v>
      </c>
      <c r="E35" s="29">
        <v>220</v>
      </c>
      <c r="F35" s="29">
        <v>270</v>
      </c>
      <c r="G35" s="29">
        <v>126</v>
      </c>
      <c r="H35" s="29">
        <v>124</v>
      </c>
    </row>
    <row r="36" spans="1:8">
      <c r="A36" s="33">
        <v>34</v>
      </c>
      <c r="B36" s="21" t="s">
        <v>234</v>
      </c>
      <c r="C36" s="179">
        <f t="shared" si="0"/>
        <v>765</v>
      </c>
      <c r="D36" s="29">
        <v>10</v>
      </c>
      <c r="E36" s="29">
        <v>240</v>
      </c>
      <c r="F36" s="29">
        <v>150</v>
      </c>
      <c r="G36" s="29">
        <v>50</v>
      </c>
      <c r="H36" s="29">
        <v>315</v>
      </c>
    </row>
    <row r="37" spans="1:8">
      <c r="A37" s="33">
        <v>35</v>
      </c>
      <c r="B37" s="21" t="s">
        <v>235</v>
      </c>
      <c r="C37" s="179">
        <f t="shared" si="0"/>
        <v>757</v>
      </c>
      <c r="D37" s="29">
        <v>5</v>
      </c>
      <c r="E37" s="29">
        <v>440</v>
      </c>
      <c r="F37" s="29">
        <v>165</v>
      </c>
      <c r="G37" s="29">
        <v>12</v>
      </c>
      <c r="H37" s="29">
        <v>135</v>
      </c>
    </row>
    <row r="38" spans="1:8">
      <c r="A38" s="33">
        <v>36</v>
      </c>
      <c r="B38" s="21" t="s">
        <v>238</v>
      </c>
      <c r="C38" s="179">
        <f t="shared" si="0"/>
        <v>715</v>
      </c>
      <c r="D38" s="33">
        <v>190</v>
      </c>
      <c r="E38" s="33">
        <v>130</v>
      </c>
      <c r="F38" s="33">
        <v>70</v>
      </c>
      <c r="G38" s="33">
        <v>313</v>
      </c>
      <c r="H38" s="33">
        <v>12</v>
      </c>
    </row>
    <row r="39" spans="1:8">
      <c r="A39" s="33">
        <v>37</v>
      </c>
      <c r="B39" s="21" t="s">
        <v>243</v>
      </c>
      <c r="C39" s="179">
        <f t="shared" si="0"/>
        <v>655</v>
      </c>
      <c r="D39" s="29">
        <v>85</v>
      </c>
      <c r="E39" s="29">
        <v>340</v>
      </c>
      <c r="F39" s="29">
        <v>150</v>
      </c>
      <c r="G39" s="29">
        <v>0</v>
      </c>
      <c r="H39" s="29">
        <v>80</v>
      </c>
    </row>
    <row r="40" spans="1:8">
      <c r="A40" s="33">
        <v>38</v>
      </c>
      <c r="B40" s="21" t="s">
        <v>244</v>
      </c>
      <c r="C40" s="179">
        <f t="shared" si="0"/>
        <v>650</v>
      </c>
      <c r="D40" s="33">
        <v>5</v>
      </c>
      <c r="E40" s="33">
        <v>280</v>
      </c>
      <c r="F40" s="33">
        <v>280</v>
      </c>
      <c r="G40" s="33">
        <v>75</v>
      </c>
      <c r="H40" s="33">
        <v>10</v>
      </c>
    </row>
    <row r="41" spans="1:8">
      <c r="A41" s="33">
        <v>39</v>
      </c>
      <c r="B41" s="21" t="s">
        <v>245</v>
      </c>
      <c r="C41" s="179">
        <f t="shared" si="0"/>
        <v>606</v>
      </c>
      <c r="D41" s="29">
        <v>170</v>
      </c>
      <c r="E41" s="29">
        <v>130</v>
      </c>
      <c r="F41" s="29">
        <v>30</v>
      </c>
      <c r="G41" s="29">
        <v>129</v>
      </c>
      <c r="H41" s="29">
        <v>147</v>
      </c>
    </row>
    <row r="42" spans="1:8">
      <c r="A42" s="33">
        <v>40</v>
      </c>
      <c r="B42" s="21" t="s">
        <v>250</v>
      </c>
      <c r="C42" s="179">
        <f t="shared" si="0"/>
        <v>428</v>
      </c>
      <c r="D42" s="29">
        <v>10</v>
      </c>
      <c r="E42" s="29">
        <v>280</v>
      </c>
      <c r="F42" s="29">
        <v>80</v>
      </c>
      <c r="G42" s="29">
        <v>18</v>
      </c>
      <c r="H42" s="29">
        <v>40</v>
      </c>
    </row>
    <row r="43" spans="1:8">
      <c r="A43" s="33">
        <v>41</v>
      </c>
      <c r="B43" s="74" t="s">
        <v>251</v>
      </c>
      <c r="C43" s="179">
        <f t="shared" si="0"/>
        <v>384</v>
      </c>
      <c r="D43" s="29">
        <v>5</v>
      </c>
      <c r="E43" s="29">
        <v>150</v>
      </c>
      <c r="F43" s="29">
        <v>0</v>
      </c>
      <c r="G43" s="29">
        <v>109</v>
      </c>
      <c r="H43" s="29">
        <v>120</v>
      </c>
    </row>
    <row r="44" spans="1:8">
      <c r="A44" s="33">
        <v>43</v>
      </c>
      <c r="B44" s="21" t="s">
        <v>255</v>
      </c>
      <c r="C44" s="179">
        <f t="shared" si="0"/>
        <v>293</v>
      </c>
      <c r="D44" s="29">
        <v>5</v>
      </c>
      <c r="E44" s="29">
        <v>100</v>
      </c>
      <c r="F44" s="29">
        <v>100</v>
      </c>
      <c r="G44" s="29">
        <v>33</v>
      </c>
      <c r="H44" s="29">
        <v>55</v>
      </c>
    </row>
    <row r="45" spans="1:8">
      <c r="A45" s="33">
        <v>44</v>
      </c>
      <c r="B45" s="21" t="s">
        <v>257</v>
      </c>
      <c r="C45" s="179">
        <f t="shared" si="0"/>
        <v>238</v>
      </c>
      <c r="D45" s="29">
        <v>5</v>
      </c>
      <c r="E45" s="29">
        <v>150</v>
      </c>
      <c r="F45" s="29">
        <v>0</v>
      </c>
      <c r="G45" s="29">
        <v>13</v>
      </c>
      <c r="H45" s="29">
        <v>70</v>
      </c>
    </row>
    <row r="46" spans="1:8">
      <c r="A46" s="33">
        <v>45</v>
      </c>
      <c r="B46" s="21" t="s">
        <v>259</v>
      </c>
      <c r="C46" s="179">
        <f t="shared" si="0"/>
        <v>58</v>
      </c>
      <c r="D46" s="29">
        <v>50</v>
      </c>
      <c r="E46" s="29">
        <v>0</v>
      </c>
      <c r="F46" s="29">
        <v>0</v>
      </c>
      <c r="G46" s="29">
        <v>8</v>
      </c>
      <c r="H46" s="29">
        <v>0</v>
      </c>
    </row>
    <row r="47" spans="1:8">
      <c r="B47" s="22" t="s">
        <v>260</v>
      </c>
      <c r="C47" s="35">
        <f>AVERAGE(C3:C46)</f>
        <v>1365.5568181818182</v>
      </c>
    </row>
  </sheetData>
  <sheetProtection algorithmName="SHA-512" hashValue="Z6lZ+X8Hq9dnrjIZafqk+E8J9HSv4H6mPrDvaeIFJ5+U+tbQuBcPKLbRHyPznYiohHr35cmci/D3vsLW67AgXA==" saltValue="OSiuT/WiYNbCu8slkmgDcg==" spinCount="100000" sheet="1" objects="1" scenarios="1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F1002"/>
  <sheetViews>
    <sheetView workbookViewId="0">
      <pane ySplit="3" topLeftCell="A4" activePane="bottomLeft" state="frozen"/>
      <selection pane="bottomLeft" activeCell="B8" sqref="B8"/>
    </sheetView>
  </sheetViews>
  <sheetFormatPr defaultColWidth="14.42578125" defaultRowHeight="15" customHeight="1"/>
  <cols>
    <col min="1" max="1" width="4.5703125" style="170" customWidth="1"/>
    <col min="2" max="2" width="21.28515625" customWidth="1"/>
    <col min="3" max="3" width="12" style="170" customWidth="1"/>
    <col min="4" max="4" width="15" style="170" customWidth="1"/>
    <col min="5" max="5" width="14" style="170" customWidth="1"/>
    <col min="6" max="6" width="17" customWidth="1"/>
    <col min="7" max="26" width="8.85546875" customWidth="1"/>
  </cols>
  <sheetData>
    <row r="2" spans="1:6" ht="19.5" thickBot="1">
      <c r="A2" s="214" t="s">
        <v>261</v>
      </c>
      <c r="B2" s="215"/>
      <c r="C2" s="215"/>
      <c r="D2" s="215"/>
      <c r="E2" s="215"/>
      <c r="F2" s="216"/>
    </row>
    <row r="3" spans="1:6" ht="30.75" thickBot="1">
      <c r="A3" s="201" t="s">
        <v>1</v>
      </c>
      <c r="B3" s="203" t="s">
        <v>262</v>
      </c>
      <c r="C3" s="202" t="s">
        <v>263</v>
      </c>
      <c r="D3" s="202" t="s">
        <v>264</v>
      </c>
      <c r="E3" s="202" t="s">
        <v>265</v>
      </c>
      <c r="F3" s="199" t="s">
        <v>9</v>
      </c>
    </row>
    <row r="4" spans="1:6">
      <c r="A4" s="173">
        <v>1</v>
      </c>
      <c r="B4" s="13" t="s">
        <v>13</v>
      </c>
      <c r="C4" s="204">
        <f t="shared" ref="C4:C33" si="0">(D4+E4)/2</f>
        <v>8312.2142857142862</v>
      </c>
      <c r="D4" s="168">
        <v>13995</v>
      </c>
      <c r="E4" s="168">
        <v>2629.4285714285716</v>
      </c>
      <c r="F4" s="200">
        <v>1</v>
      </c>
    </row>
    <row r="5" spans="1:6">
      <c r="A5" s="33">
        <v>2</v>
      </c>
      <c r="B5" s="4" t="s">
        <v>18</v>
      </c>
      <c r="C5" s="205">
        <f t="shared" si="0"/>
        <v>7970.5714285714284</v>
      </c>
      <c r="D5" s="33">
        <v>5966</v>
      </c>
      <c r="E5" s="29">
        <v>9975.1428571428569</v>
      </c>
      <c r="F5" s="20">
        <v>4</v>
      </c>
    </row>
    <row r="6" spans="1:6">
      <c r="A6" s="33">
        <v>3</v>
      </c>
      <c r="B6" s="4" t="s">
        <v>17</v>
      </c>
      <c r="C6" s="205">
        <f t="shared" si="0"/>
        <v>4842.3999999999996</v>
      </c>
      <c r="D6" s="26">
        <v>6273</v>
      </c>
      <c r="E6" s="29">
        <v>3411.8</v>
      </c>
      <c r="F6" s="20" t="s">
        <v>266</v>
      </c>
    </row>
    <row r="7" spans="1:6">
      <c r="A7" s="33">
        <v>4</v>
      </c>
      <c r="B7" s="4" t="s">
        <v>381</v>
      </c>
      <c r="C7" s="205">
        <f t="shared" si="0"/>
        <v>4599.916666666667</v>
      </c>
      <c r="D7" s="33">
        <v>6450</v>
      </c>
      <c r="E7" s="29">
        <v>2749.8333333333335</v>
      </c>
      <c r="F7" s="20">
        <v>5</v>
      </c>
    </row>
    <row r="8" spans="1:6">
      <c r="A8" s="33">
        <v>5</v>
      </c>
      <c r="B8" s="4" t="s">
        <v>24</v>
      </c>
      <c r="C8" s="205">
        <f t="shared" si="0"/>
        <v>4217.3125</v>
      </c>
      <c r="D8" s="29">
        <v>4708</v>
      </c>
      <c r="E8" s="29">
        <v>3726.625</v>
      </c>
      <c r="F8" s="20">
        <v>6</v>
      </c>
    </row>
    <row r="9" spans="1:6">
      <c r="A9" s="33">
        <v>6</v>
      </c>
      <c r="B9" s="4" t="s">
        <v>19</v>
      </c>
      <c r="C9" s="205">
        <f t="shared" si="0"/>
        <v>3890.3571428571431</v>
      </c>
      <c r="D9" s="29">
        <v>5701</v>
      </c>
      <c r="E9" s="29">
        <v>2079.7142857142858</v>
      </c>
      <c r="F9" s="20">
        <v>8</v>
      </c>
    </row>
    <row r="10" spans="1:6">
      <c r="A10" s="33">
        <v>7</v>
      </c>
      <c r="B10" s="4" t="s">
        <v>46</v>
      </c>
      <c r="C10" s="205">
        <f t="shared" si="0"/>
        <v>3669.5</v>
      </c>
      <c r="D10" s="29">
        <v>3737</v>
      </c>
      <c r="E10" s="29">
        <v>3602</v>
      </c>
      <c r="F10" s="20" t="s">
        <v>267</v>
      </c>
    </row>
    <row r="11" spans="1:6">
      <c r="A11" s="33">
        <v>8</v>
      </c>
      <c r="B11" s="4" t="s">
        <v>36</v>
      </c>
      <c r="C11" s="205">
        <f t="shared" si="0"/>
        <v>3401.083333333333</v>
      </c>
      <c r="D11" s="29">
        <v>4024</v>
      </c>
      <c r="E11" s="29">
        <v>2778.1666666666665</v>
      </c>
      <c r="F11" s="20">
        <v>9</v>
      </c>
    </row>
    <row r="12" spans="1:6">
      <c r="A12" s="33">
        <v>9</v>
      </c>
      <c r="B12" s="4" t="s">
        <v>30</v>
      </c>
      <c r="C12" s="205">
        <f t="shared" si="0"/>
        <v>3329.9444444444443</v>
      </c>
      <c r="D12" s="33">
        <v>4291</v>
      </c>
      <c r="E12" s="29">
        <v>2368.8888888888887</v>
      </c>
      <c r="F12" s="20">
        <v>10</v>
      </c>
    </row>
    <row r="13" spans="1:6">
      <c r="A13" s="33">
        <v>10</v>
      </c>
      <c r="B13" s="4" t="s">
        <v>26</v>
      </c>
      <c r="C13" s="205">
        <f t="shared" si="0"/>
        <v>3307.75</v>
      </c>
      <c r="D13" s="33">
        <v>4637</v>
      </c>
      <c r="E13" s="29">
        <v>1978.5</v>
      </c>
      <c r="F13" s="20">
        <v>21</v>
      </c>
    </row>
    <row r="14" spans="1:6">
      <c r="A14" s="33">
        <v>11</v>
      </c>
      <c r="B14" s="4" t="s">
        <v>44</v>
      </c>
      <c r="C14" s="205">
        <f t="shared" si="0"/>
        <v>3291.5</v>
      </c>
      <c r="D14" s="29">
        <v>3768</v>
      </c>
      <c r="E14" s="29">
        <v>2815</v>
      </c>
      <c r="F14" s="20">
        <v>20</v>
      </c>
    </row>
    <row r="15" spans="1:6">
      <c r="A15" s="33">
        <v>12</v>
      </c>
      <c r="B15" s="4" t="s">
        <v>51</v>
      </c>
      <c r="C15" s="205">
        <f t="shared" si="0"/>
        <v>2945.65</v>
      </c>
      <c r="D15" s="29">
        <v>3511</v>
      </c>
      <c r="E15" s="168">
        <v>2380.3000000000002</v>
      </c>
      <c r="F15" s="20">
        <v>7</v>
      </c>
    </row>
    <row r="16" spans="1:6">
      <c r="A16" s="33">
        <v>13</v>
      </c>
      <c r="B16" s="7" t="s">
        <v>37</v>
      </c>
      <c r="C16" s="205">
        <f t="shared" si="0"/>
        <v>2915.25</v>
      </c>
      <c r="D16" s="29">
        <v>4018</v>
      </c>
      <c r="E16" s="29">
        <v>1812.5</v>
      </c>
      <c r="F16" s="20" t="s">
        <v>268</v>
      </c>
    </row>
    <row r="17" spans="1:6">
      <c r="A17" s="33">
        <v>14</v>
      </c>
      <c r="B17" s="4" t="s">
        <v>39</v>
      </c>
      <c r="C17" s="205">
        <f t="shared" si="0"/>
        <v>2797.6</v>
      </c>
      <c r="D17" s="33">
        <v>3940</v>
      </c>
      <c r="E17" s="29">
        <v>1655.2</v>
      </c>
      <c r="F17" s="20">
        <v>2</v>
      </c>
    </row>
    <row r="18" spans="1:6">
      <c r="A18" s="33">
        <v>15</v>
      </c>
      <c r="B18" s="4" t="s">
        <v>54</v>
      </c>
      <c r="C18" s="205">
        <f t="shared" si="0"/>
        <v>2762.636363636364</v>
      </c>
      <c r="D18" s="29">
        <v>3253</v>
      </c>
      <c r="E18" s="29">
        <v>2272.2727272727275</v>
      </c>
      <c r="F18" s="20">
        <v>12</v>
      </c>
    </row>
    <row r="19" spans="1:6">
      <c r="A19" s="33">
        <v>16</v>
      </c>
      <c r="B19" s="4" t="s">
        <v>40</v>
      </c>
      <c r="C19" s="205">
        <f t="shared" si="0"/>
        <v>2585.8571428571431</v>
      </c>
      <c r="D19" s="33">
        <v>3900</v>
      </c>
      <c r="E19" s="29">
        <v>1271.7142857142858</v>
      </c>
      <c r="F19" s="20">
        <v>16</v>
      </c>
    </row>
    <row r="20" spans="1:6">
      <c r="A20" s="33">
        <v>17</v>
      </c>
      <c r="B20" s="4" t="s">
        <v>41</v>
      </c>
      <c r="C20" s="205">
        <f t="shared" si="0"/>
        <v>2513.409090909091</v>
      </c>
      <c r="D20" s="26">
        <v>3884</v>
      </c>
      <c r="E20" s="29">
        <v>1142.8181818181818</v>
      </c>
      <c r="F20" s="20">
        <v>23</v>
      </c>
    </row>
    <row r="21" spans="1:6" ht="15.75" customHeight="1">
      <c r="A21" s="33">
        <v>18</v>
      </c>
      <c r="B21" s="4" t="s">
        <v>57</v>
      </c>
      <c r="C21" s="205">
        <f t="shared" si="0"/>
        <v>2404.9</v>
      </c>
      <c r="D21" s="29">
        <v>3189</v>
      </c>
      <c r="E21" s="29">
        <v>1620.8</v>
      </c>
      <c r="F21" s="20">
        <v>14</v>
      </c>
    </row>
    <row r="22" spans="1:6" ht="15.75" customHeight="1">
      <c r="A22" s="33">
        <v>19</v>
      </c>
      <c r="B22" s="4" t="s">
        <v>64</v>
      </c>
      <c r="C22" s="205">
        <f t="shared" si="0"/>
        <v>2351.5625</v>
      </c>
      <c r="D22" s="33">
        <v>2998</v>
      </c>
      <c r="E22" s="168">
        <v>1705.125</v>
      </c>
      <c r="F22" s="20">
        <v>17</v>
      </c>
    </row>
    <row r="23" spans="1:6" ht="15.75" customHeight="1">
      <c r="A23" s="33">
        <v>20</v>
      </c>
      <c r="B23" s="4" t="s">
        <v>87</v>
      </c>
      <c r="C23" s="205">
        <f t="shared" si="0"/>
        <v>2247.375</v>
      </c>
      <c r="D23" s="33">
        <v>2517</v>
      </c>
      <c r="E23" s="168">
        <v>1977.75</v>
      </c>
      <c r="F23" s="20">
        <v>24</v>
      </c>
    </row>
    <row r="24" spans="1:6" ht="15.75" customHeight="1">
      <c r="A24" s="33">
        <v>21</v>
      </c>
      <c r="B24" s="4" t="s">
        <v>56</v>
      </c>
      <c r="C24" s="205">
        <f t="shared" si="0"/>
        <v>2237.9375</v>
      </c>
      <c r="D24" s="33">
        <v>3211</v>
      </c>
      <c r="E24" s="29">
        <v>1264.875</v>
      </c>
      <c r="F24" s="20">
        <v>19</v>
      </c>
    </row>
    <row r="25" spans="1:6" ht="15.75" customHeight="1">
      <c r="A25" s="33">
        <v>22</v>
      </c>
      <c r="B25" s="4" t="s">
        <v>92</v>
      </c>
      <c r="C25" s="205">
        <f t="shared" si="0"/>
        <v>2232.5416666666665</v>
      </c>
      <c r="D25" s="29">
        <v>2462</v>
      </c>
      <c r="E25" s="29">
        <v>2003.0833333333333</v>
      </c>
      <c r="F25" s="20" t="s">
        <v>269</v>
      </c>
    </row>
    <row r="26" spans="1:6" ht="15.75" customHeight="1">
      <c r="A26" s="33">
        <v>23</v>
      </c>
      <c r="B26" s="4" t="s">
        <v>85</v>
      </c>
      <c r="C26" s="205">
        <f t="shared" si="0"/>
        <v>2155.75</v>
      </c>
      <c r="D26" s="33">
        <v>2527</v>
      </c>
      <c r="E26" s="29">
        <v>1784.5</v>
      </c>
      <c r="F26" s="20">
        <v>25</v>
      </c>
    </row>
    <row r="27" spans="1:6" ht="15.75" customHeight="1">
      <c r="A27" s="33">
        <v>24</v>
      </c>
      <c r="B27" s="4" t="s">
        <v>121</v>
      </c>
      <c r="C27" s="205">
        <f t="shared" si="0"/>
        <v>1879.5833333333335</v>
      </c>
      <c r="D27" s="33">
        <v>1988</v>
      </c>
      <c r="E27" s="29">
        <v>1771.1666666666667</v>
      </c>
      <c r="F27" s="20">
        <v>30</v>
      </c>
    </row>
    <row r="28" spans="1:6" ht="15.75" customHeight="1">
      <c r="A28" s="33">
        <v>25</v>
      </c>
      <c r="B28" s="4" t="s">
        <v>117</v>
      </c>
      <c r="C28" s="205">
        <f t="shared" si="0"/>
        <v>1829</v>
      </c>
      <c r="D28" s="33">
        <v>2040</v>
      </c>
      <c r="E28" s="29">
        <v>1618</v>
      </c>
      <c r="F28" s="20">
        <v>29</v>
      </c>
    </row>
    <row r="29" spans="1:6" ht="15.75" customHeight="1">
      <c r="A29" s="33">
        <v>26</v>
      </c>
      <c r="B29" s="4" t="s">
        <v>112</v>
      </c>
      <c r="C29" s="205">
        <f t="shared" si="0"/>
        <v>1663.75</v>
      </c>
      <c r="D29" s="29">
        <v>2079</v>
      </c>
      <c r="E29" s="29">
        <v>1248.5</v>
      </c>
      <c r="F29" s="20">
        <v>26</v>
      </c>
    </row>
    <row r="30" spans="1:6" ht="15.75" customHeight="1">
      <c r="A30" s="33">
        <v>27</v>
      </c>
      <c r="B30" s="21" t="s">
        <v>122</v>
      </c>
      <c r="C30" s="205">
        <f t="shared" si="0"/>
        <v>1463.375</v>
      </c>
      <c r="D30" s="29">
        <v>1983</v>
      </c>
      <c r="E30" s="29">
        <v>943.75</v>
      </c>
      <c r="F30" s="20" t="s">
        <v>12</v>
      </c>
    </row>
    <row r="31" spans="1:6" ht="15.75" customHeight="1">
      <c r="A31" s="33">
        <v>28</v>
      </c>
      <c r="B31" s="4" t="s">
        <v>120</v>
      </c>
      <c r="C31" s="205">
        <f t="shared" si="0"/>
        <v>1449.25</v>
      </c>
      <c r="D31" s="29">
        <v>1993</v>
      </c>
      <c r="E31" s="29">
        <v>905.5</v>
      </c>
      <c r="F31" s="20">
        <v>28</v>
      </c>
    </row>
    <row r="32" spans="1:6" ht="15.75" customHeight="1">
      <c r="A32" s="33">
        <v>29</v>
      </c>
      <c r="B32" s="4" t="s">
        <v>142</v>
      </c>
      <c r="C32" s="205">
        <f t="shared" si="0"/>
        <v>1416.4782608695652</v>
      </c>
      <c r="D32" s="29">
        <v>1744</v>
      </c>
      <c r="E32" s="29">
        <v>1088.9565217391305</v>
      </c>
      <c r="F32" s="20">
        <v>13</v>
      </c>
    </row>
    <row r="33" spans="1:6" ht="15.75" customHeight="1">
      <c r="A33" s="33">
        <v>30</v>
      </c>
      <c r="B33" s="4" t="s">
        <v>116</v>
      </c>
      <c r="C33" s="205">
        <f t="shared" si="0"/>
        <v>1317.0833333333333</v>
      </c>
      <c r="D33" s="33">
        <v>2046</v>
      </c>
      <c r="E33" s="29">
        <v>588.16666666666663</v>
      </c>
      <c r="F33" s="20">
        <v>27</v>
      </c>
    </row>
    <row r="34" spans="1:6" ht="15.75" customHeight="1">
      <c r="A34" s="33"/>
      <c r="B34" s="22" t="s">
        <v>260</v>
      </c>
      <c r="C34" s="35">
        <f>AVERAGE(C4:C31)</f>
        <v>3188.1420499639248</v>
      </c>
    </row>
    <row r="35" spans="1:6" ht="15.75" customHeight="1">
      <c r="A35" s="33"/>
    </row>
    <row r="36" spans="1:6" ht="15.75" customHeight="1"/>
    <row r="37" spans="1:6" ht="15.75" customHeight="1"/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algorithmName="SHA-512" hashValue="U7wgL0e7cafUYgV1a+t7Rt1bULbJu4URUHNuenfODtLpPDrSdS3pOB4uEDg0qjWE4ogA1ez44VMK+y/e+wHdMA==" saltValue="iYyPPx1tHlOo/jV+LEvfzg==" spinCount="100000" sheet="1" objects="1" scenarios="1"/>
  <mergeCells count="1">
    <mergeCell ref="A2:F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000"/>
  <sheetViews>
    <sheetView topLeftCell="A22" workbookViewId="0">
      <selection activeCell="B31" sqref="B31"/>
    </sheetView>
  </sheetViews>
  <sheetFormatPr defaultColWidth="14.42578125" defaultRowHeight="15" customHeight="1"/>
  <cols>
    <col min="1" max="1" width="4.85546875" customWidth="1"/>
    <col min="2" max="2" width="53" customWidth="1"/>
    <col min="3" max="3" width="12" customWidth="1"/>
    <col min="4" max="4" width="12.42578125" customWidth="1"/>
    <col min="5" max="5" width="13.42578125" customWidth="1"/>
    <col min="6" max="6" width="16.85546875" customWidth="1"/>
    <col min="7" max="26" width="8.85546875" customWidth="1"/>
  </cols>
  <sheetData>
    <row r="1" spans="1:6" ht="21">
      <c r="A1" s="217" t="s">
        <v>270</v>
      </c>
      <c r="B1" s="218"/>
      <c r="C1" s="218"/>
      <c r="D1" s="218"/>
      <c r="E1" s="218"/>
      <c r="F1" s="219"/>
    </row>
    <row r="2" spans="1:6" ht="45">
      <c r="A2" s="3" t="s">
        <v>1</v>
      </c>
      <c r="B2" s="3" t="s">
        <v>271</v>
      </c>
      <c r="C2" s="24" t="s">
        <v>272</v>
      </c>
      <c r="D2" s="24" t="s">
        <v>265</v>
      </c>
      <c r="E2" s="24" t="s">
        <v>263</v>
      </c>
      <c r="F2" s="24" t="s">
        <v>9</v>
      </c>
    </row>
    <row r="3" spans="1:6">
      <c r="A3" s="9">
        <v>1</v>
      </c>
      <c r="B3" s="6" t="s">
        <v>273</v>
      </c>
      <c r="C3" s="25">
        <f t="shared" ref="C3:C32" si="0">D3+E3</f>
        <v>17945.714285714286</v>
      </c>
      <c r="D3" s="26">
        <v>9975.1428571428569</v>
      </c>
      <c r="E3" s="26">
        <v>7970.5714285714284</v>
      </c>
      <c r="F3" s="27">
        <v>1</v>
      </c>
    </row>
    <row r="4" spans="1:6">
      <c r="A4" s="9">
        <v>2</v>
      </c>
      <c r="B4" s="6" t="s">
        <v>274</v>
      </c>
      <c r="C4" s="25">
        <f t="shared" si="0"/>
        <v>10941.642857142859</v>
      </c>
      <c r="D4" s="26">
        <v>2629.4285714285716</v>
      </c>
      <c r="E4" s="26">
        <v>8312.2142857142862</v>
      </c>
      <c r="F4" s="27">
        <v>2</v>
      </c>
    </row>
    <row r="5" spans="1:6">
      <c r="A5" s="9">
        <v>3</v>
      </c>
      <c r="B5" s="6" t="s">
        <v>378</v>
      </c>
      <c r="C5" s="25">
        <f t="shared" si="0"/>
        <v>8254.2000000000007</v>
      </c>
      <c r="D5" s="26">
        <v>3411.8</v>
      </c>
      <c r="E5" s="26">
        <v>4842.3999999999996</v>
      </c>
      <c r="F5" s="27">
        <v>12</v>
      </c>
    </row>
    <row r="6" spans="1:6">
      <c r="A6" s="9">
        <v>4</v>
      </c>
      <c r="B6" s="6" t="s">
        <v>275</v>
      </c>
      <c r="C6" s="28">
        <f t="shared" si="0"/>
        <v>7943.9375</v>
      </c>
      <c r="D6" s="29">
        <v>3726.625</v>
      </c>
      <c r="E6" s="26">
        <v>4217.3125</v>
      </c>
      <c r="F6" s="27">
        <v>5</v>
      </c>
    </row>
    <row r="7" spans="1:6">
      <c r="A7" s="9">
        <v>5</v>
      </c>
      <c r="B7" s="6" t="s">
        <v>276</v>
      </c>
      <c r="C7" s="25">
        <f t="shared" si="0"/>
        <v>7349.75</v>
      </c>
      <c r="D7" s="26">
        <v>2749.8333333333335</v>
      </c>
      <c r="E7" s="26">
        <v>4599.916666666667</v>
      </c>
      <c r="F7" s="27">
        <v>7</v>
      </c>
    </row>
    <row r="8" spans="1:6">
      <c r="A8" s="9">
        <v>6</v>
      </c>
      <c r="B8" s="6" t="s">
        <v>277</v>
      </c>
      <c r="C8" s="25">
        <f t="shared" si="0"/>
        <v>7271.5</v>
      </c>
      <c r="D8" s="26">
        <v>3602</v>
      </c>
      <c r="E8" s="26">
        <v>3669.5</v>
      </c>
      <c r="F8" s="27">
        <v>3</v>
      </c>
    </row>
    <row r="9" spans="1:6">
      <c r="A9" s="9">
        <v>7</v>
      </c>
      <c r="B9" s="6" t="s">
        <v>278</v>
      </c>
      <c r="C9" s="25">
        <f t="shared" si="0"/>
        <v>6179.25</v>
      </c>
      <c r="D9" s="26">
        <v>2778.1666666666665</v>
      </c>
      <c r="E9" s="26">
        <v>3401.083333333333</v>
      </c>
      <c r="F9" s="27">
        <v>6</v>
      </c>
    </row>
    <row r="10" spans="1:6">
      <c r="A10" s="9">
        <v>8</v>
      </c>
      <c r="B10" s="6" t="s">
        <v>279</v>
      </c>
      <c r="C10" s="28">
        <f t="shared" si="0"/>
        <v>6106.5</v>
      </c>
      <c r="D10" s="29">
        <v>2815</v>
      </c>
      <c r="E10" s="26">
        <v>3291.5</v>
      </c>
      <c r="F10" s="27">
        <v>17</v>
      </c>
    </row>
    <row r="11" spans="1:6">
      <c r="A11" s="9">
        <v>9</v>
      </c>
      <c r="B11" s="6" t="s">
        <v>280</v>
      </c>
      <c r="C11" s="25">
        <f t="shared" si="0"/>
        <v>5970.0714285714294</v>
      </c>
      <c r="D11" s="26">
        <v>2079.7142857142858</v>
      </c>
      <c r="E11" s="26">
        <v>3890.3571428571431</v>
      </c>
      <c r="F11" s="27">
        <v>9</v>
      </c>
    </row>
    <row r="12" spans="1:6">
      <c r="A12" s="9">
        <v>10</v>
      </c>
      <c r="B12" s="6" t="s">
        <v>281</v>
      </c>
      <c r="C12" s="25">
        <f t="shared" si="0"/>
        <v>5698.833333333333</v>
      </c>
      <c r="D12" s="26">
        <v>2368.8888888888887</v>
      </c>
      <c r="E12" s="26">
        <v>3329.9444444444443</v>
      </c>
      <c r="F12" s="27">
        <v>10</v>
      </c>
    </row>
    <row r="13" spans="1:6">
      <c r="A13" s="9">
        <v>11</v>
      </c>
      <c r="B13" s="6" t="s">
        <v>282</v>
      </c>
      <c r="C13" s="25">
        <f t="shared" si="0"/>
        <v>5325.9500000000007</v>
      </c>
      <c r="D13" s="26">
        <v>2380.3000000000002</v>
      </c>
      <c r="E13" s="26">
        <v>2945.65</v>
      </c>
      <c r="F13" s="27">
        <v>8</v>
      </c>
    </row>
    <row r="14" spans="1:6">
      <c r="A14" s="9">
        <v>12</v>
      </c>
      <c r="B14" s="6" t="s">
        <v>283</v>
      </c>
      <c r="C14" s="25">
        <f t="shared" si="0"/>
        <v>5286.25</v>
      </c>
      <c r="D14" s="26">
        <v>1978.5</v>
      </c>
      <c r="E14" s="26">
        <v>3307.75</v>
      </c>
      <c r="F14" s="27">
        <v>19</v>
      </c>
    </row>
    <row r="15" spans="1:6">
      <c r="A15" s="9">
        <v>13</v>
      </c>
      <c r="B15" s="6" t="s">
        <v>284</v>
      </c>
      <c r="C15" s="25">
        <f t="shared" si="0"/>
        <v>5034.9090909090919</v>
      </c>
      <c r="D15" s="26">
        <v>2272.2727272727275</v>
      </c>
      <c r="E15" s="26">
        <v>2762.636363636364</v>
      </c>
      <c r="F15" s="27">
        <v>11</v>
      </c>
    </row>
    <row r="16" spans="1:6">
      <c r="A16" s="9">
        <v>14</v>
      </c>
      <c r="B16" s="6" t="s">
        <v>285</v>
      </c>
      <c r="C16" s="25">
        <f t="shared" si="0"/>
        <v>4727.75</v>
      </c>
      <c r="D16" s="26">
        <v>1812.5</v>
      </c>
      <c r="E16" s="26">
        <v>2915.25</v>
      </c>
      <c r="F16" s="27">
        <v>20</v>
      </c>
    </row>
    <row r="17" spans="1:6">
      <c r="A17" s="9">
        <v>15</v>
      </c>
      <c r="B17" s="6" t="s">
        <v>286</v>
      </c>
      <c r="C17" s="25">
        <f t="shared" si="0"/>
        <v>4452.8</v>
      </c>
      <c r="D17" s="26">
        <v>1655.2</v>
      </c>
      <c r="E17" s="26">
        <v>2797.6</v>
      </c>
      <c r="F17" s="27">
        <v>4</v>
      </c>
    </row>
    <row r="18" spans="1:6">
      <c r="A18" s="9">
        <v>16</v>
      </c>
      <c r="B18" s="6" t="s">
        <v>287</v>
      </c>
      <c r="C18" s="25">
        <f t="shared" si="0"/>
        <v>4235.625</v>
      </c>
      <c r="D18" s="26">
        <v>2003.0833333333333</v>
      </c>
      <c r="E18" s="26">
        <v>2232.5416666666665</v>
      </c>
      <c r="F18" s="27">
        <v>15</v>
      </c>
    </row>
    <row r="19" spans="1:6" ht="30">
      <c r="A19" s="9">
        <v>17</v>
      </c>
      <c r="B19" s="228" t="s">
        <v>384</v>
      </c>
      <c r="C19" s="25">
        <f t="shared" si="0"/>
        <v>4225.125</v>
      </c>
      <c r="D19" s="26">
        <v>1977.75</v>
      </c>
      <c r="E19" s="26">
        <v>2247.375</v>
      </c>
      <c r="F19" s="27">
        <v>25</v>
      </c>
    </row>
    <row r="20" spans="1:6">
      <c r="A20" s="9">
        <v>18</v>
      </c>
      <c r="B20" s="6" t="s">
        <v>289</v>
      </c>
      <c r="C20" s="25">
        <f t="shared" si="0"/>
        <v>4056.6875</v>
      </c>
      <c r="D20" s="26">
        <v>1705.125</v>
      </c>
      <c r="E20" s="26">
        <v>2351.5625</v>
      </c>
      <c r="F20" s="27">
        <v>18</v>
      </c>
    </row>
    <row r="21" spans="1:6" ht="15.75" customHeight="1">
      <c r="A21" s="9">
        <v>19</v>
      </c>
      <c r="B21" s="6" t="s">
        <v>290</v>
      </c>
      <c r="C21" s="25">
        <f t="shared" si="0"/>
        <v>4025.7</v>
      </c>
      <c r="D21" s="26">
        <v>1620.8</v>
      </c>
      <c r="E21" s="26">
        <v>2404.9</v>
      </c>
      <c r="F21" s="27">
        <v>16</v>
      </c>
    </row>
    <row r="22" spans="1:6" ht="15.75" customHeight="1">
      <c r="A22" s="9">
        <v>20</v>
      </c>
      <c r="B22" s="6" t="s">
        <v>291</v>
      </c>
      <c r="C22" s="25">
        <f t="shared" si="0"/>
        <v>3940.25</v>
      </c>
      <c r="D22" s="26">
        <v>1784.5</v>
      </c>
      <c r="E22" s="26">
        <v>2155.75</v>
      </c>
      <c r="F22" s="27">
        <v>26</v>
      </c>
    </row>
    <row r="23" spans="1:6" ht="30">
      <c r="A23" s="9">
        <v>21</v>
      </c>
      <c r="B23" s="228" t="s">
        <v>385</v>
      </c>
      <c r="C23" s="25">
        <f t="shared" si="0"/>
        <v>3857.5714285714289</v>
      </c>
      <c r="D23" s="26">
        <v>1271.7142857142858</v>
      </c>
      <c r="E23" s="26">
        <v>2585.8571428571431</v>
      </c>
      <c r="F23" s="27">
        <v>21</v>
      </c>
    </row>
    <row r="24" spans="1:6" ht="15.75" customHeight="1">
      <c r="A24" s="9">
        <v>22</v>
      </c>
      <c r="B24" s="6" t="s">
        <v>380</v>
      </c>
      <c r="C24" s="25">
        <f t="shared" si="0"/>
        <v>3656.227272727273</v>
      </c>
      <c r="D24" s="26">
        <v>1142.8181818181818</v>
      </c>
      <c r="E24" s="26">
        <v>2513.409090909091</v>
      </c>
      <c r="F24" s="27">
        <v>24</v>
      </c>
    </row>
    <row r="25" spans="1:6" ht="15.75" customHeight="1">
      <c r="A25" s="9">
        <v>23</v>
      </c>
      <c r="B25" s="6" t="s">
        <v>293</v>
      </c>
      <c r="C25" s="25">
        <f t="shared" si="0"/>
        <v>3650.75</v>
      </c>
      <c r="D25" s="26">
        <v>1771.1666666666667</v>
      </c>
      <c r="E25" s="26">
        <v>1879.5833333333335</v>
      </c>
      <c r="F25" s="27">
        <v>30</v>
      </c>
    </row>
    <row r="26" spans="1:6" ht="15.75" customHeight="1">
      <c r="A26" s="9">
        <v>24</v>
      </c>
      <c r="B26" s="6" t="s">
        <v>294</v>
      </c>
      <c r="C26" s="25">
        <f t="shared" si="0"/>
        <v>3502.8125</v>
      </c>
      <c r="D26" s="26">
        <v>1264.875</v>
      </c>
      <c r="E26" s="26">
        <v>2237.9375</v>
      </c>
      <c r="F26" s="27">
        <v>15</v>
      </c>
    </row>
    <row r="27" spans="1:6" ht="15.75" customHeight="1">
      <c r="A27" s="9">
        <v>25</v>
      </c>
      <c r="B27" s="6" t="s">
        <v>295</v>
      </c>
      <c r="C27" s="25">
        <f t="shared" si="0"/>
        <v>3447</v>
      </c>
      <c r="D27" s="26">
        <v>1618</v>
      </c>
      <c r="E27" s="26">
        <v>1829</v>
      </c>
      <c r="F27" s="27" t="s">
        <v>296</v>
      </c>
    </row>
    <row r="28" spans="1:6" ht="15.75" customHeight="1">
      <c r="A28" s="9">
        <v>26</v>
      </c>
      <c r="B28" s="6" t="s">
        <v>297</v>
      </c>
      <c r="C28" s="28">
        <f t="shared" si="0"/>
        <v>2912.25</v>
      </c>
      <c r="D28" s="29">
        <v>1248.5</v>
      </c>
      <c r="E28" s="26">
        <v>1663.75</v>
      </c>
      <c r="F28" s="27">
        <v>22</v>
      </c>
    </row>
    <row r="29" spans="1:6" ht="15.75" customHeight="1">
      <c r="A29" s="9">
        <v>27</v>
      </c>
      <c r="B29" s="6" t="s">
        <v>298</v>
      </c>
      <c r="C29" s="25">
        <f t="shared" si="0"/>
        <v>2505.434782608696</v>
      </c>
      <c r="D29" s="26">
        <v>1088.9565217391305</v>
      </c>
      <c r="E29" s="26">
        <v>1416.4782608695652</v>
      </c>
      <c r="F29" s="27">
        <v>14</v>
      </c>
    </row>
    <row r="30" spans="1:6" ht="30">
      <c r="A30" s="9">
        <v>28</v>
      </c>
      <c r="B30" s="228" t="s">
        <v>386</v>
      </c>
      <c r="C30" s="25">
        <f t="shared" si="0"/>
        <v>2407.125</v>
      </c>
      <c r="D30" s="26">
        <v>943.75</v>
      </c>
      <c r="E30" s="26">
        <v>1463.375</v>
      </c>
      <c r="F30" s="27" t="s">
        <v>12</v>
      </c>
    </row>
    <row r="31" spans="1:6" ht="15.75" customHeight="1">
      <c r="A31" s="9">
        <v>29</v>
      </c>
      <c r="B31" s="6" t="s">
        <v>300</v>
      </c>
      <c r="C31" s="25">
        <f t="shared" si="0"/>
        <v>2354.75</v>
      </c>
      <c r="D31" s="26">
        <v>905.5</v>
      </c>
      <c r="E31" s="26">
        <v>1449.25</v>
      </c>
      <c r="F31" s="27">
        <v>23</v>
      </c>
    </row>
    <row r="32" spans="1:6" ht="15.75" customHeight="1">
      <c r="A32" s="9">
        <v>30</v>
      </c>
      <c r="B32" s="6" t="s">
        <v>301</v>
      </c>
      <c r="C32" s="25">
        <f t="shared" si="0"/>
        <v>1905.25</v>
      </c>
      <c r="D32" s="26">
        <v>588.16666666666663</v>
      </c>
      <c r="E32" s="26">
        <v>1317.0833333333333</v>
      </c>
      <c r="F32" s="27">
        <v>29</v>
      </c>
    </row>
    <row r="33" spans="1:5" ht="15.75" customHeight="1">
      <c r="A33" s="4"/>
      <c r="B33" s="22" t="s">
        <v>260</v>
      </c>
      <c r="C33" s="30">
        <f>AVERAGE(C3:C32)</f>
        <v>5305.7205659859465</v>
      </c>
      <c r="D33" s="4"/>
      <c r="E33" s="4"/>
    </row>
    <row r="34" spans="1:5" ht="15.75" customHeight="1"/>
    <row r="35" spans="1:5" ht="15.75" customHeight="1"/>
    <row r="36" spans="1:5" ht="15.75" customHeight="1"/>
    <row r="37" spans="1:5" ht="15.75" customHeight="1"/>
    <row r="38" spans="1:5" ht="15.75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Uu27Ke0skoCDI/C3XVXLGHD12WJv08PdIdS4l5kyWqIpmZgRDqUSiBKNKKZEIFG9k/VRnrLBc93mh2FQS3UZtg==" saltValue="qsG9GtlNEaMhLjkOVmacSQ==" spinCount="100000" sheet="1" objects="1" scenarios="1"/>
  <mergeCells count="1">
    <mergeCell ref="A1:F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1000"/>
  <sheetViews>
    <sheetView workbookViewId="0">
      <selection activeCell="B6" sqref="B6"/>
    </sheetView>
  </sheetViews>
  <sheetFormatPr defaultColWidth="14.42578125" defaultRowHeight="15" customHeight="1"/>
  <cols>
    <col min="1" max="1" width="4.28515625" style="170" customWidth="1"/>
    <col min="2" max="2" width="23.7109375" customWidth="1"/>
    <col min="3" max="3" width="14.7109375" customWidth="1"/>
    <col min="4" max="4" width="15.7109375" customWidth="1"/>
    <col min="5" max="5" width="16.42578125" customWidth="1"/>
    <col min="6" max="6" width="17.42578125" customWidth="1"/>
    <col min="7" max="27" width="8.85546875" customWidth="1"/>
  </cols>
  <sheetData>
    <row r="1" spans="1:7" ht="30.75" customHeight="1">
      <c r="A1" s="207"/>
      <c r="B1" s="220" t="s">
        <v>302</v>
      </c>
      <c r="C1" s="221"/>
      <c r="D1" s="221"/>
      <c r="E1" s="221"/>
      <c r="F1" s="31"/>
    </row>
    <row r="2" spans="1:7" ht="30.75" customHeight="1">
      <c r="A2" s="3" t="s">
        <v>1</v>
      </c>
      <c r="B2" s="3" t="s">
        <v>262</v>
      </c>
      <c r="C2" s="24" t="s">
        <v>303</v>
      </c>
      <c r="D2" s="24" t="s">
        <v>264</v>
      </c>
      <c r="E2" s="24" t="s">
        <v>304</v>
      </c>
      <c r="F2" s="206" t="s">
        <v>9</v>
      </c>
    </row>
    <row r="3" spans="1:7">
      <c r="A3" s="33">
        <v>1</v>
      </c>
      <c r="B3" s="4" t="s">
        <v>32</v>
      </c>
      <c r="C3" s="32">
        <f t="shared" ref="C3:C9" si="0">(D3+E3)/2</f>
        <v>4569.288461538461</v>
      </c>
      <c r="D3" s="29">
        <v>4198</v>
      </c>
      <c r="E3" s="29">
        <v>4940.5769230769229</v>
      </c>
      <c r="F3" s="20">
        <v>2</v>
      </c>
    </row>
    <row r="4" spans="1:7">
      <c r="A4" s="33">
        <v>2</v>
      </c>
      <c r="B4" s="4" t="s">
        <v>38</v>
      </c>
      <c r="C4" s="32">
        <f t="shared" si="0"/>
        <v>3478.75</v>
      </c>
      <c r="D4" s="29">
        <v>3941</v>
      </c>
      <c r="E4" s="29">
        <v>3016.5</v>
      </c>
      <c r="F4" s="20">
        <v>5</v>
      </c>
    </row>
    <row r="5" spans="1:7">
      <c r="A5" s="33">
        <v>3</v>
      </c>
      <c r="B5" s="4" t="s">
        <v>25</v>
      </c>
      <c r="C5" s="32">
        <f t="shared" si="0"/>
        <v>3008.15</v>
      </c>
      <c r="D5" s="29">
        <v>4675</v>
      </c>
      <c r="E5" s="29">
        <v>1341.3</v>
      </c>
      <c r="F5" s="20">
        <v>1</v>
      </c>
    </row>
    <row r="6" spans="1:7">
      <c r="A6" s="33">
        <v>4</v>
      </c>
      <c r="B6" s="4" t="s">
        <v>33</v>
      </c>
      <c r="C6" s="32">
        <f t="shared" si="0"/>
        <v>2967.2025862068967</v>
      </c>
      <c r="D6" s="33">
        <v>4165</v>
      </c>
      <c r="E6" s="29">
        <v>1769.405172413793</v>
      </c>
      <c r="F6" s="20">
        <v>3</v>
      </c>
    </row>
    <row r="7" spans="1:7">
      <c r="A7" s="33">
        <v>5</v>
      </c>
      <c r="B7" s="4" t="s">
        <v>305</v>
      </c>
      <c r="C7" s="32">
        <f t="shared" si="0"/>
        <v>2921.0961538461538</v>
      </c>
      <c r="D7" s="29">
        <v>3318</v>
      </c>
      <c r="E7" s="29">
        <v>2524.1923076923076</v>
      </c>
      <c r="F7" s="20">
        <v>4</v>
      </c>
    </row>
    <row r="8" spans="1:7">
      <c r="A8" s="33">
        <v>6</v>
      </c>
      <c r="B8" s="4" t="s">
        <v>191</v>
      </c>
      <c r="C8" s="32">
        <f t="shared" si="0"/>
        <v>1789.030303030303</v>
      </c>
      <c r="D8" s="29">
        <v>1291</v>
      </c>
      <c r="E8" s="29">
        <v>2287.060606060606</v>
      </c>
      <c r="F8" s="20">
        <v>7</v>
      </c>
    </row>
    <row r="9" spans="1:7">
      <c r="A9" s="33">
        <v>7</v>
      </c>
      <c r="B9" s="34" t="s">
        <v>164</v>
      </c>
      <c r="C9" s="32">
        <f t="shared" si="0"/>
        <v>1618.7222222222222</v>
      </c>
      <c r="D9" s="33">
        <v>1517</v>
      </c>
      <c r="E9" s="29">
        <v>1720.4444444444443</v>
      </c>
      <c r="F9" s="20">
        <v>6</v>
      </c>
    </row>
    <row r="10" spans="1:7">
      <c r="B10" s="22" t="s">
        <v>260</v>
      </c>
      <c r="C10" s="35">
        <f>SUM(C3:C9)/7</f>
        <v>2907.4628181205767</v>
      </c>
    </row>
    <row r="13" spans="1:7" ht="18.75">
      <c r="B13" s="222"/>
      <c r="C13" s="223"/>
      <c r="D13" s="223"/>
      <c r="E13" s="223"/>
      <c r="F13" s="223"/>
      <c r="G13" s="223"/>
    </row>
    <row r="14" spans="1:7">
      <c r="B14" s="36"/>
      <c r="C14" s="37"/>
    </row>
    <row r="15" spans="1:7" ht="21" customHeight="1">
      <c r="B15" s="38"/>
      <c r="C15" s="39"/>
    </row>
    <row r="16" spans="1:7" ht="18" customHeight="1">
      <c r="B16" s="38"/>
      <c r="C16" s="39"/>
    </row>
    <row r="17" spans="2:3" ht="18" customHeight="1">
      <c r="B17" s="38"/>
      <c r="C17" s="39"/>
    </row>
    <row r="18" spans="2:3" ht="20.25" customHeight="1">
      <c r="B18" s="38"/>
      <c r="C18" s="39"/>
    </row>
    <row r="19" spans="2:3" ht="18.75" customHeight="1">
      <c r="B19" s="38"/>
      <c r="C19" s="39"/>
    </row>
    <row r="20" spans="2:3" ht="21" customHeight="1">
      <c r="B20" s="38"/>
      <c r="C20" s="40"/>
    </row>
    <row r="21" spans="2:3" ht="12" customHeight="1">
      <c r="B21" s="38"/>
      <c r="C21" s="39"/>
    </row>
    <row r="22" spans="2:3" ht="15.75" customHeight="1">
      <c r="B22" s="41"/>
      <c r="C22" s="39"/>
    </row>
    <row r="23" spans="2:3" ht="15.75" customHeight="1"/>
    <row r="24" spans="2:3" ht="15.75" customHeight="1"/>
    <row r="25" spans="2:3" ht="15.75" customHeight="1"/>
    <row r="26" spans="2:3" ht="15.75" customHeight="1"/>
    <row r="27" spans="2:3" ht="15.75" customHeight="1"/>
    <row r="28" spans="2:3" ht="15.75" customHeight="1"/>
    <row r="29" spans="2:3" ht="15.75" customHeight="1"/>
    <row r="30" spans="2:3" ht="15.75" customHeight="1"/>
    <row r="31" spans="2:3" ht="15.75" customHeight="1"/>
    <row r="32" spans="2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rb6aNypXxuVGFWlgCuqSB/Qn0FmUkCjde7JADpIfaNwdWXbFO8KCBpc5Zox9d6a3qKV0vGOSQAssUmxhudFidA==" saltValue="RKZwe+cogR0/29m3Yf+DgA==" spinCount="100000" sheet="1" objects="1" scenarios="1"/>
  <mergeCells count="2">
    <mergeCell ref="B1:E1"/>
    <mergeCell ref="B13:G1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H1001"/>
  <sheetViews>
    <sheetView workbookViewId="0">
      <selection activeCell="G6" sqref="G6"/>
    </sheetView>
  </sheetViews>
  <sheetFormatPr defaultColWidth="14.42578125" defaultRowHeight="15" customHeight="1"/>
  <cols>
    <col min="1" max="1" width="5.42578125" style="170" customWidth="1"/>
    <col min="2" max="2" width="47.28515625" customWidth="1"/>
    <col min="3" max="3" width="17.5703125" customWidth="1"/>
    <col min="4" max="4" width="20.42578125" customWidth="1"/>
    <col min="5" max="6" width="9.42578125" customWidth="1"/>
    <col min="7" max="7" width="11" customWidth="1"/>
    <col min="8" max="8" width="8.42578125" customWidth="1"/>
    <col min="9" max="28" width="8.85546875" customWidth="1"/>
  </cols>
  <sheetData>
    <row r="1" spans="1:8" ht="30" customHeight="1">
      <c r="B1" s="222" t="s">
        <v>306</v>
      </c>
      <c r="C1" s="223"/>
      <c r="D1" s="223"/>
      <c r="E1" s="223"/>
      <c r="F1" s="223"/>
      <c r="G1" s="223"/>
      <c r="H1" s="223"/>
    </row>
    <row r="2" spans="1:8" ht="33" customHeight="1">
      <c r="A2" s="42"/>
      <c r="B2" s="43" t="s">
        <v>306</v>
      </c>
      <c r="C2" s="44"/>
      <c r="D2" s="45"/>
    </row>
    <row r="3" spans="1:8" ht="33" customHeight="1">
      <c r="A3" s="3" t="s">
        <v>1</v>
      </c>
      <c r="B3" s="3" t="s">
        <v>307</v>
      </c>
      <c r="C3" s="46" t="s">
        <v>303</v>
      </c>
      <c r="D3" s="24" t="s">
        <v>9</v>
      </c>
    </row>
    <row r="4" spans="1:8">
      <c r="A4" s="33">
        <v>1</v>
      </c>
      <c r="B4" s="47" t="s">
        <v>308</v>
      </c>
      <c r="C4" s="50">
        <v>17370.582142857143</v>
      </c>
      <c r="D4" s="49">
        <v>2</v>
      </c>
    </row>
    <row r="5" spans="1:8">
      <c r="A5" s="33">
        <v>2</v>
      </c>
      <c r="B5" s="47" t="s">
        <v>309</v>
      </c>
      <c r="C5" s="50">
        <v>10152.252976190477</v>
      </c>
      <c r="D5" s="49">
        <v>3</v>
      </c>
    </row>
    <row r="6" spans="1:8" ht="18" customHeight="1">
      <c r="A6" s="33">
        <v>3</v>
      </c>
      <c r="B6" s="47" t="s">
        <v>310</v>
      </c>
      <c r="C6" s="50">
        <v>8737.8455856643359</v>
      </c>
      <c r="D6" s="49">
        <v>4</v>
      </c>
    </row>
    <row r="7" spans="1:8" ht="15.75" customHeight="1">
      <c r="A7" s="33">
        <v>4</v>
      </c>
      <c r="B7" s="47" t="s">
        <v>311</v>
      </c>
      <c r="C7" s="50">
        <v>7296.1910173160177</v>
      </c>
      <c r="D7" s="49">
        <v>6</v>
      </c>
    </row>
    <row r="8" spans="1:8" ht="15.75" customHeight="1">
      <c r="A8" s="33">
        <v>5</v>
      </c>
      <c r="B8" s="47" t="s">
        <v>312</v>
      </c>
      <c r="C8" s="50">
        <v>6899.9505299298407</v>
      </c>
      <c r="D8" s="49">
        <v>5</v>
      </c>
    </row>
    <row r="9" spans="1:8" ht="15.75" customHeight="1">
      <c r="A9" s="33">
        <v>6</v>
      </c>
      <c r="B9" s="47" t="s">
        <v>313</v>
      </c>
      <c r="C9" s="50">
        <v>6024.402050395257</v>
      </c>
      <c r="D9" s="49">
        <v>1</v>
      </c>
    </row>
    <row r="10" spans="1:8" ht="16.5" customHeight="1">
      <c r="A10" s="33">
        <v>7</v>
      </c>
      <c r="B10" s="47" t="s">
        <v>314</v>
      </c>
      <c r="C10" s="208">
        <v>5451.5793650793657</v>
      </c>
      <c r="D10" s="51">
        <v>7</v>
      </c>
    </row>
    <row r="11" spans="1:8">
      <c r="B11" s="52" t="s">
        <v>260</v>
      </c>
      <c r="C11" s="48">
        <f>AVERAGE(C4:C10)/7</f>
        <v>1263.9347687231111</v>
      </c>
      <c r="D11" s="53" t="s">
        <v>315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ooFj6asTP0RqpK5o5SSxG4oZUFVBlsxKUZPyc93/eASKbHjl7dw7OECOC7adwIug+1J+qolAxh612Bcbra1yJQ==" saltValue="bj6gUOkLF17qPUd9YQTOQg==" spinCount="100000" sheet="1" objects="1" scenarios="1"/>
  <mergeCells count="1">
    <mergeCell ref="B1:H1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48DD4"/>
    <pageSetUpPr fitToPage="1"/>
  </sheetPr>
  <dimension ref="A1:R1000"/>
  <sheetViews>
    <sheetView topLeftCell="A28" workbookViewId="0">
      <selection activeCell="B37" sqref="B37"/>
    </sheetView>
  </sheetViews>
  <sheetFormatPr defaultColWidth="14.42578125" defaultRowHeight="15" customHeight="1"/>
  <cols>
    <col min="1" max="1" width="5.85546875" customWidth="1"/>
    <col min="2" max="2" width="18.140625" customWidth="1"/>
    <col min="3" max="3" width="10.7109375" customWidth="1"/>
    <col min="4" max="4" width="10" customWidth="1"/>
    <col min="5" max="6" width="10.42578125" customWidth="1"/>
    <col min="7" max="7" width="11" customWidth="1"/>
    <col min="8" max="8" width="11.28515625" customWidth="1"/>
    <col min="9" max="9" width="8.85546875" customWidth="1"/>
    <col min="10" max="10" width="5.7109375" customWidth="1"/>
    <col min="11" max="11" width="35.140625" customWidth="1"/>
    <col min="12" max="12" width="10.5703125" customWidth="1"/>
    <col min="13" max="34" width="8.85546875" customWidth="1"/>
  </cols>
  <sheetData>
    <row r="1" spans="1:18" ht="25.5" customHeight="1">
      <c r="A1" s="224" t="s">
        <v>316</v>
      </c>
      <c r="B1" s="221"/>
      <c r="C1" s="221"/>
      <c r="D1" s="221"/>
      <c r="E1" s="221"/>
      <c r="F1" s="221"/>
      <c r="G1" s="221"/>
      <c r="H1" s="221"/>
    </row>
    <row r="2" spans="1:18" ht="47.25">
      <c r="A2" s="1"/>
      <c r="B2" s="1" t="s">
        <v>2</v>
      </c>
      <c r="C2" s="5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8">
      <c r="A3" s="4">
        <v>1</v>
      </c>
      <c r="B3" s="7" t="s">
        <v>36</v>
      </c>
      <c r="C3" s="55">
        <f t="shared" ref="C3:C54" si="0">D3+E3+F3+G3+H3</f>
        <v>4024</v>
      </c>
      <c r="D3" s="7">
        <v>200</v>
      </c>
      <c r="E3" s="7">
        <v>1084</v>
      </c>
      <c r="F3" s="7">
        <v>1653</v>
      </c>
      <c r="G3" s="56">
        <v>972</v>
      </c>
      <c r="H3" s="7">
        <v>115</v>
      </c>
      <c r="J3" s="57"/>
      <c r="K3" s="58" t="s">
        <v>278</v>
      </c>
      <c r="L3" s="59" t="s">
        <v>317</v>
      </c>
      <c r="M3" s="57"/>
      <c r="N3" s="57"/>
      <c r="O3" s="57"/>
      <c r="P3" s="57"/>
      <c r="Q3" s="57"/>
    </row>
    <row r="4" spans="1:18">
      <c r="A4" s="4">
        <v>2</v>
      </c>
      <c r="B4" s="7" t="s">
        <v>16</v>
      </c>
      <c r="C4" s="55">
        <f t="shared" si="0"/>
        <v>7018</v>
      </c>
      <c r="D4" s="7">
        <v>340</v>
      </c>
      <c r="E4" s="7">
        <v>770</v>
      </c>
      <c r="F4" s="7">
        <v>2306</v>
      </c>
      <c r="G4" s="56">
        <v>1077</v>
      </c>
      <c r="H4" s="7">
        <v>2525</v>
      </c>
      <c r="J4" s="4">
        <v>1</v>
      </c>
      <c r="K4" s="10" t="s">
        <v>36</v>
      </c>
      <c r="L4" s="10">
        <f t="shared" ref="L4:L10" si="1">SUM(M4:Q4)</f>
        <v>4024</v>
      </c>
      <c r="M4" s="10">
        <v>200</v>
      </c>
      <c r="N4" s="10">
        <v>1084</v>
      </c>
      <c r="O4" s="10">
        <v>1653</v>
      </c>
      <c r="P4" s="60">
        <v>972</v>
      </c>
      <c r="Q4" s="10">
        <v>115</v>
      </c>
      <c r="R4" s="61"/>
    </row>
    <row r="5" spans="1:18">
      <c r="A5" s="4">
        <v>3</v>
      </c>
      <c r="B5" s="7" t="s">
        <v>104</v>
      </c>
      <c r="C5" s="55">
        <f t="shared" si="0"/>
        <v>2282</v>
      </c>
      <c r="D5" s="7">
        <v>180</v>
      </c>
      <c r="E5" s="7">
        <v>480</v>
      </c>
      <c r="F5" s="7">
        <v>955</v>
      </c>
      <c r="G5" s="56">
        <v>557</v>
      </c>
      <c r="H5" s="7">
        <v>110</v>
      </c>
      <c r="J5" s="4">
        <v>2</v>
      </c>
      <c r="K5" s="7" t="s">
        <v>16</v>
      </c>
      <c r="L5" s="10">
        <f t="shared" si="1"/>
        <v>7018</v>
      </c>
      <c r="M5" s="7">
        <v>340</v>
      </c>
      <c r="N5" s="7">
        <v>770</v>
      </c>
      <c r="O5" s="7">
        <v>2306</v>
      </c>
      <c r="P5" s="56">
        <v>1077</v>
      </c>
      <c r="Q5" s="7">
        <v>2525</v>
      </c>
    </row>
    <row r="6" spans="1:18">
      <c r="A6" s="4">
        <v>4</v>
      </c>
      <c r="B6" s="7" t="s">
        <v>113</v>
      </c>
      <c r="C6" s="55">
        <f t="shared" si="0"/>
        <v>2071</v>
      </c>
      <c r="D6" s="7">
        <v>175</v>
      </c>
      <c r="E6" s="7">
        <v>500</v>
      </c>
      <c r="F6" s="7">
        <v>857</v>
      </c>
      <c r="G6" s="56">
        <v>364</v>
      </c>
      <c r="H6" s="7">
        <v>175</v>
      </c>
      <c r="J6" s="4">
        <v>4</v>
      </c>
      <c r="K6" s="7" t="s">
        <v>104</v>
      </c>
      <c r="L6" s="10">
        <f t="shared" si="1"/>
        <v>2282</v>
      </c>
      <c r="M6" s="7">
        <v>180</v>
      </c>
      <c r="N6" s="7">
        <v>480</v>
      </c>
      <c r="O6" s="7">
        <v>955</v>
      </c>
      <c r="P6" s="56">
        <v>557</v>
      </c>
      <c r="Q6" s="7">
        <v>110</v>
      </c>
    </row>
    <row r="7" spans="1:18">
      <c r="A7" s="4">
        <v>5</v>
      </c>
      <c r="B7" s="7" t="s">
        <v>152</v>
      </c>
      <c r="C7" s="55">
        <f t="shared" si="0"/>
        <v>1630</v>
      </c>
      <c r="D7" s="7">
        <v>100</v>
      </c>
      <c r="E7" s="7">
        <v>520</v>
      </c>
      <c r="F7" s="7">
        <v>614</v>
      </c>
      <c r="G7" s="62">
        <v>316</v>
      </c>
      <c r="H7" s="7">
        <v>80</v>
      </c>
      <c r="J7" s="4">
        <v>3</v>
      </c>
      <c r="K7" s="7" t="s">
        <v>113</v>
      </c>
      <c r="L7" s="10">
        <f t="shared" si="1"/>
        <v>2071</v>
      </c>
      <c r="M7" s="7">
        <v>175</v>
      </c>
      <c r="N7" s="7">
        <v>500</v>
      </c>
      <c r="O7" s="7">
        <v>857</v>
      </c>
      <c r="P7" s="56">
        <v>364</v>
      </c>
      <c r="Q7" s="7">
        <v>175</v>
      </c>
    </row>
    <row r="8" spans="1:18">
      <c r="A8" s="4">
        <v>6</v>
      </c>
      <c r="B8" s="7" t="s">
        <v>82</v>
      </c>
      <c r="C8" s="55">
        <f t="shared" si="0"/>
        <v>2571</v>
      </c>
      <c r="D8" s="7">
        <v>120</v>
      </c>
      <c r="E8" s="7">
        <v>630</v>
      </c>
      <c r="F8" s="7">
        <v>1526</v>
      </c>
      <c r="G8" s="56">
        <v>195</v>
      </c>
      <c r="H8" s="7">
        <v>100</v>
      </c>
      <c r="J8" s="4">
        <v>5</v>
      </c>
      <c r="K8" s="7" t="s">
        <v>152</v>
      </c>
      <c r="L8" s="10">
        <f t="shared" si="1"/>
        <v>1630</v>
      </c>
      <c r="M8" s="7">
        <v>100</v>
      </c>
      <c r="N8" s="7">
        <v>520</v>
      </c>
      <c r="O8" s="7">
        <v>614</v>
      </c>
      <c r="P8" s="62">
        <v>316</v>
      </c>
      <c r="Q8" s="7">
        <v>80</v>
      </c>
    </row>
    <row r="9" spans="1:18">
      <c r="A9" s="4">
        <v>7</v>
      </c>
      <c r="B9" s="7" t="s">
        <v>205</v>
      </c>
      <c r="C9" s="55">
        <f t="shared" si="0"/>
        <v>1097</v>
      </c>
      <c r="D9" s="7">
        <v>210</v>
      </c>
      <c r="E9" s="7">
        <v>340</v>
      </c>
      <c r="F9" s="7">
        <v>460</v>
      </c>
      <c r="G9" s="56">
        <v>47</v>
      </c>
      <c r="H9" s="7">
        <v>40</v>
      </c>
      <c r="J9" s="4">
        <v>6</v>
      </c>
      <c r="K9" s="7" t="s">
        <v>82</v>
      </c>
      <c r="L9" s="10">
        <f t="shared" si="1"/>
        <v>2571</v>
      </c>
      <c r="M9" s="7">
        <v>120</v>
      </c>
      <c r="N9" s="7">
        <v>630</v>
      </c>
      <c r="O9" s="7">
        <v>1526</v>
      </c>
      <c r="P9" s="56">
        <v>195</v>
      </c>
      <c r="Q9" s="7">
        <v>100</v>
      </c>
    </row>
    <row r="10" spans="1:18">
      <c r="A10" s="4">
        <v>8</v>
      </c>
      <c r="B10" s="21" t="s">
        <v>64</v>
      </c>
      <c r="C10" s="55">
        <f t="shared" si="0"/>
        <v>2998</v>
      </c>
      <c r="D10" s="4">
        <v>160</v>
      </c>
      <c r="E10" s="4">
        <v>680</v>
      </c>
      <c r="F10" s="4">
        <v>1330</v>
      </c>
      <c r="G10" s="63">
        <v>638</v>
      </c>
      <c r="H10" s="4">
        <v>190</v>
      </c>
      <c r="J10" s="4">
        <v>7</v>
      </c>
      <c r="K10" s="7" t="s">
        <v>205</v>
      </c>
      <c r="L10" s="10">
        <f t="shared" si="1"/>
        <v>1097</v>
      </c>
      <c r="M10" s="7">
        <v>210</v>
      </c>
      <c r="N10" s="7">
        <v>340</v>
      </c>
      <c r="O10" s="7">
        <v>460</v>
      </c>
      <c r="P10" s="56">
        <v>47</v>
      </c>
      <c r="Q10" s="7">
        <v>40</v>
      </c>
    </row>
    <row r="11" spans="1:18">
      <c r="A11" s="4">
        <v>9</v>
      </c>
      <c r="B11" s="21" t="s">
        <v>125</v>
      </c>
      <c r="C11" s="55">
        <f t="shared" si="0"/>
        <v>1952</v>
      </c>
      <c r="D11" s="4">
        <v>115</v>
      </c>
      <c r="E11" s="4">
        <v>610</v>
      </c>
      <c r="F11" s="4">
        <v>900</v>
      </c>
      <c r="G11" s="63">
        <v>257</v>
      </c>
      <c r="H11" s="4">
        <v>70</v>
      </c>
      <c r="K11" s="9" t="s">
        <v>318</v>
      </c>
      <c r="L11" s="64">
        <f>AVERAGE(L5:L10)</f>
        <v>2778.1666666666665</v>
      </c>
    </row>
    <row r="12" spans="1:18">
      <c r="A12" s="4">
        <v>10</v>
      </c>
      <c r="B12" s="21" t="s">
        <v>200</v>
      </c>
      <c r="C12" s="55">
        <f t="shared" si="0"/>
        <v>1209</v>
      </c>
      <c r="D12" s="4">
        <v>110</v>
      </c>
      <c r="E12" s="4">
        <v>420</v>
      </c>
      <c r="F12" s="4">
        <v>510</v>
      </c>
      <c r="G12" s="63">
        <v>79</v>
      </c>
      <c r="H12" s="4">
        <v>90</v>
      </c>
      <c r="K12" s="9" t="s">
        <v>263</v>
      </c>
      <c r="L12" s="65">
        <f>(L4+L11)/2</f>
        <v>3401.083333333333</v>
      </c>
    </row>
    <row r="13" spans="1:18">
      <c r="A13" s="4">
        <v>11</v>
      </c>
      <c r="B13" s="21" t="s">
        <v>226</v>
      </c>
      <c r="C13" s="55">
        <f t="shared" si="0"/>
        <v>830</v>
      </c>
      <c r="D13" s="4">
        <v>100</v>
      </c>
      <c r="E13" s="4">
        <v>360</v>
      </c>
      <c r="F13" s="4">
        <v>240</v>
      </c>
      <c r="G13" s="63">
        <v>90</v>
      </c>
      <c r="H13" s="4">
        <v>40</v>
      </c>
      <c r="K13" s="9" t="s">
        <v>272</v>
      </c>
      <c r="L13" s="64">
        <f>L11+L12</f>
        <v>6179.25</v>
      </c>
    </row>
    <row r="14" spans="1:18">
      <c r="A14" s="4">
        <v>12</v>
      </c>
      <c r="B14" s="21" t="s">
        <v>204</v>
      </c>
      <c r="C14" s="55">
        <f t="shared" si="0"/>
        <v>1111</v>
      </c>
      <c r="D14" s="4">
        <v>190</v>
      </c>
      <c r="E14" s="4">
        <v>180</v>
      </c>
      <c r="F14" s="4">
        <v>390</v>
      </c>
      <c r="G14" s="63">
        <v>331</v>
      </c>
      <c r="H14" s="4">
        <v>20</v>
      </c>
    </row>
    <row r="15" spans="1:18">
      <c r="A15" s="4">
        <v>13</v>
      </c>
      <c r="B15" s="21" t="s">
        <v>93</v>
      </c>
      <c r="C15" s="55">
        <f t="shared" si="0"/>
        <v>2460</v>
      </c>
      <c r="D15" s="4">
        <v>140</v>
      </c>
      <c r="E15" s="4">
        <v>790</v>
      </c>
      <c r="F15" s="4">
        <v>1129</v>
      </c>
      <c r="G15" s="63">
        <v>246</v>
      </c>
      <c r="H15" s="4">
        <v>155</v>
      </c>
      <c r="J15" s="4"/>
      <c r="K15" s="58" t="s">
        <v>289</v>
      </c>
      <c r="L15" s="59" t="s">
        <v>317</v>
      </c>
    </row>
    <row r="16" spans="1:18">
      <c r="A16" s="4">
        <v>14</v>
      </c>
      <c r="B16" s="21" t="s">
        <v>100</v>
      </c>
      <c r="C16" s="55">
        <f t="shared" si="0"/>
        <v>2325</v>
      </c>
      <c r="D16" s="4">
        <v>140</v>
      </c>
      <c r="E16" s="4">
        <v>722</v>
      </c>
      <c r="F16" s="4">
        <v>1050</v>
      </c>
      <c r="G16" s="63">
        <v>223</v>
      </c>
      <c r="H16" s="4">
        <v>190</v>
      </c>
      <c r="J16" s="4">
        <v>1</v>
      </c>
      <c r="K16" s="66" t="s">
        <v>64</v>
      </c>
      <c r="L16" s="16">
        <f t="shared" ref="L16:L24" si="2">M16+N16+O16+P16+Q16</f>
        <v>2998</v>
      </c>
      <c r="M16" s="4">
        <v>160</v>
      </c>
      <c r="N16" s="67">
        <v>680</v>
      </c>
      <c r="O16" s="67">
        <v>1330</v>
      </c>
      <c r="P16" s="68">
        <v>638</v>
      </c>
      <c r="Q16" s="4">
        <v>190</v>
      </c>
    </row>
    <row r="17" spans="1:17">
      <c r="A17" s="4">
        <v>15</v>
      </c>
      <c r="B17" s="21" t="s">
        <v>96</v>
      </c>
      <c r="C17" s="55">
        <f t="shared" si="0"/>
        <v>2406</v>
      </c>
      <c r="D17" s="4">
        <v>5</v>
      </c>
      <c r="E17" s="4">
        <v>750</v>
      </c>
      <c r="F17" s="4">
        <v>1300</v>
      </c>
      <c r="G17" s="63">
        <v>246</v>
      </c>
      <c r="H17" s="4">
        <v>105</v>
      </c>
      <c r="J17" s="4">
        <v>2</v>
      </c>
      <c r="K17" s="21" t="s">
        <v>125</v>
      </c>
      <c r="L17" s="6">
        <f t="shared" si="2"/>
        <v>1952</v>
      </c>
      <c r="M17" s="4">
        <v>115</v>
      </c>
      <c r="N17" s="67">
        <v>610</v>
      </c>
      <c r="O17" s="67">
        <v>900</v>
      </c>
      <c r="P17" s="63">
        <v>257</v>
      </c>
      <c r="Q17" s="4">
        <v>70</v>
      </c>
    </row>
    <row r="18" spans="1:17">
      <c r="A18" s="4">
        <v>16</v>
      </c>
      <c r="B18" s="21" t="s">
        <v>183</v>
      </c>
      <c r="C18" s="55">
        <f t="shared" si="0"/>
        <v>1348</v>
      </c>
      <c r="D18" s="4">
        <v>5</v>
      </c>
      <c r="E18" s="4">
        <v>790</v>
      </c>
      <c r="F18" s="4">
        <v>420</v>
      </c>
      <c r="G18" s="63">
        <v>73</v>
      </c>
      <c r="H18" s="4">
        <v>60</v>
      </c>
      <c r="J18" s="4">
        <v>3</v>
      </c>
      <c r="K18" s="21" t="s">
        <v>200</v>
      </c>
      <c r="L18" s="6">
        <f t="shared" si="2"/>
        <v>1209</v>
      </c>
      <c r="M18" s="4">
        <v>110</v>
      </c>
      <c r="N18" s="67">
        <v>420</v>
      </c>
      <c r="O18" s="67">
        <v>510</v>
      </c>
      <c r="P18" s="63">
        <v>79</v>
      </c>
      <c r="Q18" s="4">
        <v>90</v>
      </c>
    </row>
    <row r="19" spans="1:17">
      <c r="A19" s="4">
        <v>17</v>
      </c>
      <c r="B19" s="21" t="s">
        <v>17</v>
      </c>
      <c r="C19" s="55">
        <f t="shared" si="0"/>
        <v>6273</v>
      </c>
      <c r="D19" s="4">
        <v>220</v>
      </c>
      <c r="E19" s="4">
        <v>980</v>
      </c>
      <c r="F19" s="4">
        <v>2256</v>
      </c>
      <c r="G19" s="63">
        <v>2602</v>
      </c>
      <c r="H19" s="4">
        <v>215</v>
      </c>
      <c r="J19" s="4">
        <v>4</v>
      </c>
      <c r="K19" s="21" t="s">
        <v>226</v>
      </c>
      <c r="L19" s="6">
        <f t="shared" si="2"/>
        <v>830</v>
      </c>
      <c r="M19" s="4">
        <v>100</v>
      </c>
      <c r="N19" s="67">
        <v>360</v>
      </c>
      <c r="O19" s="67">
        <v>240</v>
      </c>
      <c r="P19" s="63">
        <v>90</v>
      </c>
      <c r="Q19" s="4">
        <v>40</v>
      </c>
    </row>
    <row r="20" spans="1:17">
      <c r="A20" s="4">
        <v>18</v>
      </c>
      <c r="B20" s="21" t="s">
        <v>29</v>
      </c>
      <c r="C20" s="55">
        <f t="shared" si="0"/>
        <v>4327</v>
      </c>
      <c r="D20" s="4">
        <v>215</v>
      </c>
      <c r="E20" s="4">
        <v>990</v>
      </c>
      <c r="F20" s="4">
        <v>1830</v>
      </c>
      <c r="G20" s="63">
        <v>1072</v>
      </c>
      <c r="H20" s="4">
        <v>220</v>
      </c>
      <c r="J20" s="4">
        <v>5</v>
      </c>
      <c r="K20" s="21" t="s">
        <v>204</v>
      </c>
      <c r="L20" s="6">
        <f t="shared" si="2"/>
        <v>1111</v>
      </c>
      <c r="M20" s="4">
        <v>190</v>
      </c>
      <c r="N20" s="67">
        <v>180</v>
      </c>
      <c r="O20" s="67">
        <v>390</v>
      </c>
      <c r="P20" s="63">
        <v>331</v>
      </c>
      <c r="Q20" s="4">
        <v>20</v>
      </c>
    </row>
    <row r="21" spans="1:17" ht="15.75" customHeight="1">
      <c r="A21" s="4">
        <v>19</v>
      </c>
      <c r="B21" s="21" t="s">
        <v>43</v>
      </c>
      <c r="C21" s="55">
        <f t="shared" si="0"/>
        <v>3773</v>
      </c>
      <c r="D21" s="4">
        <v>200</v>
      </c>
      <c r="E21" s="4">
        <v>906</v>
      </c>
      <c r="F21" s="4">
        <v>1880</v>
      </c>
      <c r="G21" s="68">
        <v>627</v>
      </c>
      <c r="H21" s="4">
        <v>160</v>
      </c>
      <c r="J21" s="4">
        <v>6</v>
      </c>
      <c r="K21" s="21" t="s">
        <v>93</v>
      </c>
      <c r="L21" s="6">
        <f t="shared" si="2"/>
        <v>2460</v>
      </c>
      <c r="M21" s="4">
        <v>140</v>
      </c>
      <c r="N21" s="67">
        <v>790</v>
      </c>
      <c r="O21" s="67">
        <v>1129</v>
      </c>
      <c r="P21" s="63">
        <v>246</v>
      </c>
      <c r="Q21" s="4">
        <v>155</v>
      </c>
    </row>
    <row r="22" spans="1:17" ht="15.75" customHeight="1">
      <c r="A22" s="4">
        <v>20</v>
      </c>
      <c r="B22" s="21" t="s">
        <v>65</v>
      </c>
      <c r="C22" s="55">
        <f t="shared" si="0"/>
        <v>2957</v>
      </c>
      <c r="D22" s="4">
        <v>100</v>
      </c>
      <c r="E22" s="4">
        <v>758</v>
      </c>
      <c r="F22" s="4">
        <v>1302</v>
      </c>
      <c r="G22" s="63">
        <v>727</v>
      </c>
      <c r="H22" s="4">
        <v>70</v>
      </c>
      <c r="J22" s="4">
        <v>7</v>
      </c>
      <c r="K22" s="21" t="s">
        <v>100</v>
      </c>
      <c r="L22" s="6">
        <f t="shared" si="2"/>
        <v>2325</v>
      </c>
      <c r="M22" s="4">
        <v>140</v>
      </c>
      <c r="N22" s="67">
        <v>722</v>
      </c>
      <c r="O22" s="67">
        <v>1050</v>
      </c>
      <c r="P22" s="63">
        <v>223</v>
      </c>
      <c r="Q22" s="4">
        <v>190</v>
      </c>
    </row>
    <row r="23" spans="1:17" ht="15.75" customHeight="1">
      <c r="A23" s="4">
        <v>21</v>
      </c>
      <c r="B23" s="21" t="s">
        <v>52</v>
      </c>
      <c r="C23" s="55">
        <f t="shared" si="0"/>
        <v>3359</v>
      </c>
      <c r="D23" s="4">
        <v>220</v>
      </c>
      <c r="E23" s="4">
        <v>860</v>
      </c>
      <c r="F23" s="4">
        <v>1410</v>
      </c>
      <c r="G23" s="63">
        <v>714</v>
      </c>
      <c r="H23" s="4">
        <v>155</v>
      </c>
      <c r="J23" s="4">
        <v>8</v>
      </c>
      <c r="K23" s="21" t="s">
        <v>96</v>
      </c>
      <c r="L23" s="6">
        <f t="shared" si="2"/>
        <v>2406</v>
      </c>
      <c r="M23" s="4">
        <v>5</v>
      </c>
      <c r="N23" s="67">
        <v>750</v>
      </c>
      <c r="O23" s="67">
        <v>1300</v>
      </c>
      <c r="P23" s="63">
        <v>246</v>
      </c>
      <c r="Q23" s="4">
        <v>105</v>
      </c>
    </row>
    <row r="24" spans="1:17" ht="15.75" customHeight="1">
      <c r="A24" s="4">
        <v>22</v>
      </c>
      <c r="B24" s="21" t="s">
        <v>80</v>
      </c>
      <c r="C24" s="55">
        <f t="shared" si="0"/>
        <v>2643</v>
      </c>
      <c r="D24" s="4">
        <v>110</v>
      </c>
      <c r="E24" s="4">
        <v>680</v>
      </c>
      <c r="F24" s="4">
        <v>1080</v>
      </c>
      <c r="G24" s="63">
        <v>628</v>
      </c>
      <c r="H24" s="4">
        <v>145</v>
      </c>
      <c r="J24" s="4">
        <v>9</v>
      </c>
      <c r="K24" s="21" t="s">
        <v>183</v>
      </c>
      <c r="L24" s="6">
        <f t="shared" si="2"/>
        <v>1348</v>
      </c>
      <c r="M24" s="4">
        <v>5</v>
      </c>
      <c r="N24" s="67">
        <v>790</v>
      </c>
      <c r="O24" s="67">
        <v>420</v>
      </c>
      <c r="P24" s="63">
        <v>73</v>
      </c>
      <c r="Q24" s="4">
        <v>60</v>
      </c>
    </row>
    <row r="25" spans="1:17" ht="15.75" customHeight="1">
      <c r="A25" s="4">
        <v>23</v>
      </c>
      <c r="B25" s="21" t="s">
        <v>138</v>
      </c>
      <c r="C25" s="55">
        <f t="shared" si="0"/>
        <v>1780</v>
      </c>
      <c r="D25" s="7">
        <v>195</v>
      </c>
      <c r="E25" s="7">
        <v>420</v>
      </c>
      <c r="F25" s="7">
        <v>489</v>
      </c>
      <c r="G25" s="56">
        <v>656</v>
      </c>
      <c r="H25" s="7">
        <v>20</v>
      </c>
      <c r="K25" s="9" t="s">
        <v>318</v>
      </c>
      <c r="L25" s="64">
        <f>AVERAGE(L17:L24)</f>
        <v>1705.125</v>
      </c>
    </row>
    <row r="26" spans="1:17" ht="15.75" customHeight="1">
      <c r="A26" s="4">
        <v>24</v>
      </c>
      <c r="B26" s="69" t="s">
        <v>53</v>
      </c>
      <c r="C26" s="55">
        <f t="shared" si="0"/>
        <v>3318</v>
      </c>
      <c r="D26" s="7">
        <v>270</v>
      </c>
      <c r="E26" s="7">
        <v>860</v>
      </c>
      <c r="F26" s="7">
        <v>462</v>
      </c>
      <c r="G26" s="56">
        <v>846</v>
      </c>
      <c r="H26" s="7">
        <v>880</v>
      </c>
      <c r="K26" s="9" t="s">
        <v>263</v>
      </c>
      <c r="L26" s="65">
        <f>(L16+L25)/2</f>
        <v>2351.5625</v>
      </c>
    </row>
    <row r="27" spans="1:17" ht="15.75" customHeight="1">
      <c r="A27" s="4">
        <v>25</v>
      </c>
      <c r="B27" s="69" t="s">
        <v>54</v>
      </c>
      <c r="C27" s="55">
        <f t="shared" si="0"/>
        <v>3253</v>
      </c>
      <c r="D27" s="7">
        <v>170</v>
      </c>
      <c r="E27" s="7">
        <v>560</v>
      </c>
      <c r="F27" s="7">
        <v>1274</v>
      </c>
      <c r="G27" s="56">
        <v>1119</v>
      </c>
      <c r="H27" s="7">
        <v>130</v>
      </c>
      <c r="K27" s="9" t="s">
        <v>272</v>
      </c>
      <c r="L27" s="64">
        <f>L25+L26</f>
        <v>4056.6875</v>
      </c>
    </row>
    <row r="28" spans="1:17" ht="15.75" customHeight="1">
      <c r="A28" s="4">
        <v>26</v>
      </c>
      <c r="B28" s="21" t="s">
        <v>94</v>
      </c>
      <c r="C28" s="55">
        <f t="shared" si="0"/>
        <v>2460</v>
      </c>
      <c r="D28" s="7">
        <v>145</v>
      </c>
      <c r="E28" s="7">
        <v>530</v>
      </c>
      <c r="F28" s="7">
        <v>1195</v>
      </c>
      <c r="G28" s="56">
        <v>468</v>
      </c>
      <c r="H28" s="7">
        <v>122</v>
      </c>
    </row>
    <row r="29" spans="1:17" ht="15.75" customHeight="1">
      <c r="A29" s="4">
        <v>27</v>
      </c>
      <c r="B29" s="21" t="s">
        <v>102</v>
      </c>
      <c r="C29" s="55">
        <f t="shared" si="0"/>
        <v>2318</v>
      </c>
      <c r="D29" s="7">
        <v>110</v>
      </c>
      <c r="E29" s="7">
        <v>540</v>
      </c>
      <c r="F29" s="7">
        <v>834</v>
      </c>
      <c r="G29" s="56">
        <v>739</v>
      </c>
      <c r="H29" s="7">
        <v>95</v>
      </c>
      <c r="K29" s="70" t="s">
        <v>319</v>
      </c>
      <c r="L29" s="59" t="s">
        <v>317</v>
      </c>
      <c r="M29" s="57"/>
      <c r="N29" s="57"/>
      <c r="O29" s="57"/>
      <c r="P29" s="57"/>
      <c r="Q29" s="57"/>
    </row>
    <row r="30" spans="1:17" ht="15.75" customHeight="1">
      <c r="A30" s="4">
        <v>28</v>
      </c>
      <c r="B30" s="21" t="s">
        <v>99</v>
      </c>
      <c r="C30" s="55">
        <f t="shared" si="0"/>
        <v>2342</v>
      </c>
      <c r="D30" s="7">
        <v>100</v>
      </c>
      <c r="E30" s="7">
        <v>570</v>
      </c>
      <c r="F30" s="7">
        <v>1130</v>
      </c>
      <c r="G30" s="56">
        <v>461</v>
      </c>
      <c r="H30" s="7">
        <v>81</v>
      </c>
      <c r="J30" s="4">
        <v>1</v>
      </c>
      <c r="K30" s="66" t="s">
        <v>17</v>
      </c>
      <c r="L30" s="71">
        <f t="shared" ref="L30:L35" si="3">SUM(M30:Q30)</f>
        <v>6273</v>
      </c>
      <c r="M30" s="9">
        <v>220</v>
      </c>
      <c r="N30" s="72">
        <v>980</v>
      </c>
      <c r="O30" s="72">
        <v>2256</v>
      </c>
      <c r="P30" s="63">
        <v>2602</v>
      </c>
      <c r="Q30" s="9">
        <v>215</v>
      </c>
    </row>
    <row r="31" spans="1:17" ht="15.75" customHeight="1">
      <c r="A31" s="4">
        <v>29</v>
      </c>
      <c r="B31" s="21" t="s">
        <v>91</v>
      </c>
      <c r="C31" s="55">
        <f t="shared" si="0"/>
        <v>2479</v>
      </c>
      <c r="D31" s="7">
        <v>130</v>
      </c>
      <c r="E31" s="7">
        <v>590</v>
      </c>
      <c r="F31" s="7">
        <v>1007</v>
      </c>
      <c r="G31" s="56">
        <v>647</v>
      </c>
      <c r="H31" s="7">
        <v>105</v>
      </c>
      <c r="J31" s="4">
        <v>2</v>
      </c>
      <c r="K31" s="21" t="s">
        <v>29</v>
      </c>
      <c r="L31" s="71">
        <f t="shared" si="3"/>
        <v>4327</v>
      </c>
      <c r="M31" s="4">
        <v>215</v>
      </c>
      <c r="N31" s="67">
        <v>990</v>
      </c>
      <c r="O31" s="67">
        <v>1830</v>
      </c>
      <c r="P31" s="63">
        <v>1072</v>
      </c>
      <c r="Q31" s="4">
        <v>220</v>
      </c>
    </row>
    <row r="32" spans="1:17" ht="15.75" customHeight="1">
      <c r="A32" s="4">
        <v>30</v>
      </c>
      <c r="B32" s="21" t="s">
        <v>145</v>
      </c>
      <c r="C32" s="55">
        <f t="shared" si="0"/>
        <v>1729</v>
      </c>
      <c r="D32" s="7">
        <v>100</v>
      </c>
      <c r="E32" s="7">
        <v>450</v>
      </c>
      <c r="F32" s="7">
        <v>770</v>
      </c>
      <c r="G32" s="56">
        <v>352</v>
      </c>
      <c r="H32" s="7">
        <v>57</v>
      </c>
      <c r="J32" s="4">
        <v>3</v>
      </c>
      <c r="K32" s="21" t="s">
        <v>43</v>
      </c>
      <c r="L32" s="71">
        <f t="shared" si="3"/>
        <v>3773</v>
      </c>
      <c r="M32" s="4">
        <v>200</v>
      </c>
      <c r="N32" s="67">
        <v>906</v>
      </c>
      <c r="O32" s="67">
        <v>1880</v>
      </c>
      <c r="P32" s="68">
        <v>627</v>
      </c>
      <c r="Q32" s="4">
        <v>160</v>
      </c>
    </row>
    <row r="33" spans="1:18" ht="15.75" customHeight="1">
      <c r="A33" s="4">
        <v>31</v>
      </c>
      <c r="B33" s="21" t="s">
        <v>107</v>
      </c>
      <c r="C33" s="55">
        <f t="shared" si="0"/>
        <v>2220</v>
      </c>
      <c r="D33" s="7">
        <v>100</v>
      </c>
      <c r="E33" s="7">
        <v>630</v>
      </c>
      <c r="F33" s="7">
        <v>878</v>
      </c>
      <c r="G33" s="56">
        <v>508</v>
      </c>
      <c r="H33" s="7">
        <v>104</v>
      </c>
      <c r="J33" s="4">
        <v>4</v>
      </c>
      <c r="K33" s="21" t="s">
        <v>65</v>
      </c>
      <c r="L33" s="71">
        <f t="shared" si="3"/>
        <v>2957</v>
      </c>
      <c r="M33" s="4">
        <v>100</v>
      </c>
      <c r="N33" s="67">
        <v>758</v>
      </c>
      <c r="O33" s="67">
        <v>1302</v>
      </c>
      <c r="P33" s="63">
        <v>727</v>
      </c>
      <c r="Q33" s="4">
        <v>70</v>
      </c>
    </row>
    <row r="34" spans="1:18" ht="15.75" customHeight="1">
      <c r="A34" s="4">
        <v>32</v>
      </c>
      <c r="B34" s="21" t="s">
        <v>154</v>
      </c>
      <c r="C34" s="55">
        <f t="shared" si="0"/>
        <v>1584</v>
      </c>
      <c r="D34" s="7">
        <v>100</v>
      </c>
      <c r="E34" s="7">
        <v>520</v>
      </c>
      <c r="F34" s="7">
        <v>683</v>
      </c>
      <c r="G34" s="56">
        <v>251</v>
      </c>
      <c r="H34" s="7">
        <v>30</v>
      </c>
      <c r="I34" s="73" t="s">
        <v>320</v>
      </c>
      <c r="J34" s="4">
        <v>5</v>
      </c>
      <c r="K34" s="21" t="s">
        <v>52</v>
      </c>
      <c r="L34" s="71">
        <f t="shared" si="3"/>
        <v>3359</v>
      </c>
      <c r="M34" s="4">
        <v>220</v>
      </c>
      <c r="N34" s="67">
        <v>860</v>
      </c>
      <c r="O34" s="67">
        <v>1410</v>
      </c>
      <c r="P34" s="63">
        <v>714</v>
      </c>
      <c r="Q34" s="4">
        <v>155</v>
      </c>
    </row>
    <row r="35" spans="1:18" ht="15.75" customHeight="1">
      <c r="A35" s="4">
        <v>33</v>
      </c>
      <c r="B35" s="21" t="s">
        <v>62</v>
      </c>
      <c r="C35" s="55">
        <f t="shared" si="0"/>
        <v>3029</v>
      </c>
      <c r="D35" s="7">
        <v>60</v>
      </c>
      <c r="E35" s="7">
        <v>780</v>
      </c>
      <c r="F35" s="7">
        <v>1410</v>
      </c>
      <c r="G35" s="56">
        <v>689</v>
      </c>
      <c r="H35" s="7">
        <v>90</v>
      </c>
      <c r="J35" s="4">
        <v>6</v>
      </c>
      <c r="K35" s="21" t="s">
        <v>80</v>
      </c>
      <c r="L35" s="71">
        <f t="shared" si="3"/>
        <v>2643</v>
      </c>
      <c r="M35" s="4">
        <v>110</v>
      </c>
      <c r="N35" s="67">
        <v>680</v>
      </c>
      <c r="O35" s="67">
        <v>1080</v>
      </c>
      <c r="P35" s="63">
        <v>628</v>
      </c>
      <c r="Q35" s="4">
        <v>145</v>
      </c>
    </row>
    <row r="36" spans="1:18" ht="15.75" customHeight="1">
      <c r="A36" s="4">
        <v>34</v>
      </c>
      <c r="B36" s="21" t="s">
        <v>143</v>
      </c>
      <c r="C36" s="55">
        <f t="shared" si="0"/>
        <v>1736</v>
      </c>
      <c r="D36" s="7">
        <v>100</v>
      </c>
      <c r="E36" s="7">
        <v>390</v>
      </c>
      <c r="F36" s="7">
        <v>649</v>
      </c>
      <c r="G36" s="56">
        <v>497</v>
      </c>
      <c r="H36" s="7">
        <v>100</v>
      </c>
      <c r="K36" s="9" t="s">
        <v>318</v>
      </c>
      <c r="L36" s="64">
        <f>AVERAGE(L31:L35)</f>
        <v>3411.8</v>
      </c>
    </row>
    <row r="37" spans="1:18" ht="15.75" customHeight="1">
      <c r="A37" s="4">
        <v>35</v>
      </c>
      <c r="B37" s="74" t="s">
        <v>381</v>
      </c>
      <c r="C37" s="55">
        <f t="shared" si="0"/>
        <v>6450</v>
      </c>
      <c r="D37" s="4">
        <v>260</v>
      </c>
      <c r="E37" s="4">
        <v>906</v>
      </c>
      <c r="F37" s="4">
        <v>1240</v>
      </c>
      <c r="G37" s="63">
        <v>3784</v>
      </c>
      <c r="H37" s="4">
        <v>260</v>
      </c>
      <c r="K37" s="9" t="s">
        <v>263</v>
      </c>
      <c r="L37" s="65">
        <f>(L30+L36)/2</f>
        <v>4842.3999999999996</v>
      </c>
      <c r="R37" s="75"/>
    </row>
    <row r="38" spans="1:18" ht="15.75" customHeight="1">
      <c r="A38" s="4">
        <v>36</v>
      </c>
      <c r="B38" s="21" t="s">
        <v>50</v>
      </c>
      <c r="C38" s="55">
        <f t="shared" si="0"/>
        <v>3575</v>
      </c>
      <c r="D38" s="4">
        <v>310</v>
      </c>
      <c r="E38" s="4">
        <v>330</v>
      </c>
      <c r="F38" s="4">
        <v>910</v>
      </c>
      <c r="G38" s="63">
        <v>2000</v>
      </c>
      <c r="H38" s="4">
        <v>25</v>
      </c>
      <c r="K38" s="9" t="s">
        <v>272</v>
      </c>
      <c r="L38" s="64">
        <f>L36+L37</f>
        <v>8254.2000000000007</v>
      </c>
    </row>
    <row r="39" spans="1:18" ht="15.75" customHeight="1">
      <c r="A39" s="4">
        <v>37</v>
      </c>
      <c r="B39" s="21" t="s">
        <v>20</v>
      </c>
      <c r="C39" s="55">
        <f t="shared" si="0"/>
        <v>5382</v>
      </c>
      <c r="D39" s="4">
        <v>190</v>
      </c>
      <c r="E39" s="4">
        <v>804</v>
      </c>
      <c r="F39" s="4">
        <v>1590</v>
      </c>
      <c r="G39" s="63">
        <v>2558</v>
      </c>
      <c r="H39" s="4">
        <v>240</v>
      </c>
    </row>
    <row r="40" spans="1:18" ht="15.75" customHeight="1">
      <c r="A40" s="4">
        <v>38</v>
      </c>
      <c r="B40" s="21" t="s">
        <v>321</v>
      </c>
      <c r="C40" s="55">
        <f t="shared" si="0"/>
        <v>1916</v>
      </c>
      <c r="D40" s="4">
        <v>110</v>
      </c>
      <c r="E40" s="4">
        <v>562</v>
      </c>
      <c r="F40" s="4">
        <v>780</v>
      </c>
      <c r="G40" s="63">
        <v>439</v>
      </c>
      <c r="H40" s="4">
        <v>25</v>
      </c>
      <c r="J40" s="4"/>
      <c r="K40" s="70" t="s">
        <v>284</v>
      </c>
      <c r="L40" s="9" t="s">
        <v>317</v>
      </c>
    </row>
    <row r="41" spans="1:18" ht="15.75" customHeight="1">
      <c r="A41" s="4">
        <v>39</v>
      </c>
      <c r="B41" s="21" t="s">
        <v>137</v>
      </c>
      <c r="C41" s="55">
        <f t="shared" si="0"/>
        <v>1792</v>
      </c>
      <c r="D41" s="4">
        <v>120</v>
      </c>
      <c r="E41" s="4">
        <v>400</v>
      </c>
      <c r="F41" s="4">
        <v>796</v>
      </c>
      <c r="G41" s="63">
        <v>421</v>
      </c>
      <c r="H41" s="4">
        <v>55</v>
      </c>
      <c r="J41" s="4">
        <v>1</v>
      </c>
      <c r="K41" s="21" t="s">
        <v>138</v>
      </c>
      <c r="L41" s="15">
        <f t="shared" ref="L41:L52" si="4">SUM(M41:Q41)</f>
        <v>1780</v>
      </c>
      <c r="M41" s="7">
        <v>195</v>
      </c>
      <c r="N41" s="76">
        <v>420</v>
      </c>
      <c r="O41" s="76">
        <v>489</v>
      </c>
      <c r="P41" s="56">
        <v>656</v>
      </c>
      <c r="Q41" s="7">
        <v>20</v>
      </c>
    </row>
    <row r="42" spans="1:18" ht="15.75" customHeight="1">
      <c r="A42" s="4">
        <v>40</v>
      </c>
      <c r="B42" s="21" t="s">
        <v>123</v>
      </c>
      <c r="C42" s="55">
        <f t="shared" si="0"/>
        <v>1980</v>
      </c>
      <c r="D42" s="4">
        <v>100</v>
      </c>
      <c r="E42" s="4">
        <v>590</v>
      </c>
      <c r="F42" s="4">
        <v>620</v>
      </c>
      <c r="G42" s="63">
        <v>650</v>
      </c>
      <c r="H42" s="4">
        <v>20</v>
      </c>
      <c r="J42" s="4">
        <v>2</v>
      </c>
      <c r="K42" s="69" t="s">
        <v>53</v>
      </c>
      <c r="L42" s="15">
        <f t="shared" si="4"/>
        <v>3318</v>
      </c>
      <c r="M42" s="7">
        <v>270</v>
      </c>
      <c r="N42" s="76">
        <v>860</v>
      </c>
      <c r="O42" s="76">
        <v>462</v>
      </c>
      <c r="P42" s="56">
        <v>846</v>
      </c>
      <c r="Q42" s="7">
        <v>880</v>
      </c>
    </row>
    <row r="43" spans="1:18" ht="15.75" customHeight="1">
      <c r="A43" s="4">
        <v>41</v>
      </c>
      <c r="B43" s="21" t="s">
        <v>130</v>
      </c>
      <c r="C43" s="55">
        <f t="shared" si="0"/>
        <v>1854</v>
      </c>
      <c r="D43" s="4">
        <v>110</v>
      </c>
      <c r="E43" s="4">
        <v>384</v>
      </c>
      <c r="F43" s="4">
        <v>260</v>
      </c>
      <c r="G43" s="63">
        <v>1080</v>
      </c>
      <c r="H43" s="4">
        <v>20</v>
      </c>
      <c r="J43" s="4">
        <v>3</v>
      </c>
      <c r="K43" s="77" t="s">
        <v>54</v>
      </c>
      <c r="L43" s="15">
        <f t="shared" si="4"/>
        <v>3253</v>
      </c>
      <c r="M43" s="10">
        <v>170</v>
      </c>
      <c r="N43" s="78">
        <v>560</v>
      </c>
      <c r="O43" s="78">
        <v>1274</v>
      </c>
      <c r="P43" s="60">
        <v>1119</v>
      </c>
      <c r="Q43" s="10">
        <v>130</v>
      </c>
    </row>
    <row r="44" spans="1:18" ht="15.75" customHeight="1">
      <c r="A44" s="4">
        <v>42</v>
      </c>
      <c r="B44" s="74" t="s">
        <v>57</v>
      </c>
      <c r="C44" s="55">
        <f t="shared" si="0"/>
        <v>3189</v>
      </c>
      <c r="D44" s="4">
        <v>310</v>
      </c>
      <c r="E44" s="4">
        <v>730</v>
      </c>
      <c r="F44" s="4">
        <v>717</v>
      </c>
      <c r="G44" s="4">
        <v>1397</v>
      </c>
      <c r="H44" s="4">
        <v>35</v>
      </c>
      <c r="J44" s="4">
        <v>4</v>
      </c>
      <c r="K44" s="21" t="s">
        <v>94</v>
      </c>
      <c r="L44" s="15">
        <f t="shared" si="4"/>
        <v>2460</v>
      </c>
      <c r="M44" s="7">
        <v>145</v>
      </c>
      <c r="N44" s="76">
        <v>530</v>
      </c>
      <c r="O44" s="76">
        <v>1195</v>
      </c>
      <c r="P44" s="56">
        <v>468</v>
      </c>
      <c r="Q44" s="7">
        <v>122</v>
      </c>
    </row>
    <row r="45" spans="1:18" ht="15.75" customHeight="1">
      <c r="A45" s="4">
        <v>43</v>
      </c>
      <c r="B45" s="21" t="s">
        <v>157</v>
      </c>
      <c r="C45" s="55">
        <f t="shared" si="0"/>
        <v>1562</v>
      </c>
      <c r="D45" s="13">
        <v>100</v>
      </c>
      <c r="E45" s="13">
        <v>620</v>
      </c>
      <c r="F45" s="13">
        <v>467</v>
      </c>
      <c r="G45" s="63">
        <v>375</v>
      </c>
      <c r="H45" s="13">
        <v>0</v>
      </c>
      <c r="J45" s="4">
        <v>5</v>
      </c>
      <c r="K45" s="21" t="s">
        <v>102</v>
      </c>
      <c r="L45" s="15">
        <f t="shared" si="4"/>
        <v>2318</v>
      </c>
      <c r="M45" s="7">
        <v>110</v>
      </c>
      <c r="N45" s="76">
        <v>540</v>
      </c>
      <c r="O45" s="76">
        <v>834</v>
      </c>
      <c r="P45" s="56">
        <v>739</v>
      </c>
      <c r="Q45" s="7">
        <v>95</v>
      </c>
    </row>
    <row r="46" spans="1:18" ht="15.75" customHeight="1">
      <c r="A46" s="4">
        <v>44</v>
      </c>
      <c r="B46" s="21" t="s">
        <v>144</v>
      </c>
      <c r="C46" s="55">
        <f t="shared" si="0"/>
        <v>1733</v>
      </c>
      <c r="D46" s="13">
        <v>100</v>
      </c>
      <c r="E46" s="79">
        <v>300</v>
      </c>
      <c r="F46" s="79">
        <v>585</v>
      </c>
      <c r="G46" s="63">
        <v>723</v>
      </c>
      <c r="H46" s="13">
        <v>25</v>
      </c>
      <c r="J46" s="4">
        <v>6</v>
      </c>
      <c r="K46" s="21" t="s">
        <v>99</v>
      </c>
      <c r="L46" s="15">
        <f t="shared" si="4"/>
        <v>2342</v>
      </c>
      <c r="M46" s="7">
        <v>100</v>
      </c>
      <c r="N46" s="76">
        <v>570</v>
      </c>
      <c r="O46" s="76">
        <v>1130</v>
      </c>
      <c r="P46" s="56">
        <v>461</v>
      </c>
      <c r="Q46" s="7">
        <v>81</v>
      </c>
    </row>
    <row r="47" spans="1:18" ht="15.75" customHeight="1">
      <c r="A47" s="4">
        <v>45</v>
      </c>
      <c r="B47" s="21" t="s">
        <v>171</v>
      </c>
      <c r="C47" s="55">
        <f t="shared" si="0"/>
        <v>1435</v>
      </c>
      <c r="D47" s="13">
        <v>70</v>
      </c>
      <c r="E47" s="79">
        <v>610</v>
      </c>
      <c r="F47" s="79">
        <v>660</v>
      </c>
      <c r="G47" s="63">
        <v>35</v>
      </c>
      <c r="H47" s="13">
        <v>60</v>
      </c>
      <c r="J47" s="4">
        <v>7</v>
      </c>
      <c r="K47" s="21" t="s">
        <v>91</v>
      </c>
      <c r="L47" s="15">
        <f t="shared" si="4"/>
        <v>2479</v>
      </c>
      <c r="M47" s="7">
        <v>130</v>
      </c>
      <c r="N47" s="76">
        <v>590</v>
      </c>
      <c r="O47" s="76">
        <v>1007</v>
      </c>
      <c r="P47" s="56">
        <v>647</v>
      </c>
      <c r="Q47" s="7">
        <v>105</v>
      </c>
    </row>
    <row r="48" spans="1:18" ht="15.75" customHeight="1">
      <c r="A48" s="4">
        <v>46</v>
      </c>
      <c r="B48" s="21" t="s">
        <v>165</v>
      </c>
      <c r="C48" s="55">
        <f t="shared" si="0"/>
        <v>1515</v>
      </c>
      <c r="D48" s="13">
        <v>105</v>
      </c>
      <c r="E48" s="79">
        <v>608</v>
      </c>
      <c r="F48" s="79">
        <v>380</v>
      </c>
      <c r="G48" s="63">
        <v>402</v>
      </c>
      <c r="H48" s="13">
        <v>20</v>
      </c>
      <c r="J48" s="4">
        <v>8</v>
      </c>
      <c r="K48" s="21" t="s">
        <v>145</v>
      </c>
      <c r="L48" s="15">
        <f t="shared" si="4"/>
        <v>1729</v>
      </c>
      <c r="M48" s="7">
        <v>100</v>
      </c>
      <c r="N48" s="76">
        <v>450</v>
      </c>
      <c r="O48" s="76">
        <v>770</v>
      </c>
      <c r="P48" s="56">
        <v>352</v>
      </c>
      <c r="Q48" s="7">
        <v>57</v>
      </c>
    </row>
    <row r="49" spans="1:18" ht="15.75" customHeight="1">
      <c r="A49" s="4">
        <v>47</v>
      </c>
      <c r="B49" s="21" t="s">
        <v>124</v>
      </c>
      <c r="C49" s="55">
        <f t="shared" si="0"/>
        <v>1960</v>
      </c>
      <c r="D49" s="13">
        <v>130</v>
      </c>
      <c r="E49" s="79">
        <v>830</v>
      </c>
      <c r="F49" s="79">
        <v>515</v>
      </c>
      <c r="G49" s="63">
        <v>245</v>
      </c>
      <c r="H49" s="13">
        <v>240</v>
      </c>
      <c r="J49" s="4">
        <v>9</v>
      </c>
      <c r="K49" s="21" t="s">
        <v>107</v>
      </c>
      <c r="L49" s="15">
        <f t="shared" si="4"/>
        <v>2220</v>
      </c>
      <c r="M49" s="7">
        <v>100</v>
      </c>
      <c r="N49" s="76">
        <v>630</v>
      </c>
      <c r="O49" s="76">
        <v>878</v>
      </c>
      <c r="P49" s="56">
        <v>508</v>
      </c>
      <c r="Q49" s="7">
        <v>104</v>
      </c>
    </row>
    <row r="50" spans="1:18" ht="15.75" customHeight="1">
      <c r="A50" s="4">
        <v>48</v>
      </c>
      <c r="B50" s="21" t="s">
        <v>119</v>
      </c>
      <c r="C50" s="55">
        <f t="shared" si="0"/>
        <v>2007</v>
      </c>
      <c r="D50" s="13">
        <v>120</v>
      </c>
      <c r="E50" s="79">
        <v>740</v>
      </c>
      <c r="F50" s="79">
        <v>785</v>
      </c>
      <c r="G50" s="63">
        <v>312</v>
      </c>
      <c r="H50" s="13">
        <v>50</v>
      </c>
      <c r="J50" s="4">
        <v>10</v>
      </c>
      <c r="K50" s="21" t="s">
        <v>154</v>
      </c>
      <c r="L50" s="15">
        <f t="shared" si="4"/>
        <v>1584</v>
      </c>
      <c r="M50" s="7">
        <v>100</v>
      </c>
      <c r="N50" s="76">
        <v>520</v>
      </c>
      <c r="O50" s="76">
        <v>683</v>
      </c>
      <c r="P50" s="56">
        <v>251</v>
      </c>
      <c r="Q50" s="7">
        <v>30</v>
      </c>
    </row>
    <row r="51" spans="1:18" ht="15.75" customHeight="1">
      <c r="A51" s="4">
        <v>49</v>
      </c>
      <c r="B51" s="21" t="s">
        <v>159</v>
      </c>
      <c r="C51" s="55">
        <f t="shared" si="0"/>
        <v>1541</v>
      </c>
      <c r="D51" s="13">
        <v>145</v>
      </c>
      <c r="E51" s="79">
        <v>400</v>
      </c>
      <c r="F51" s="79">
        <v>565</v>
      </c>
      <c r="G51" s="63">
        <v>391</v>
      </c>
      <c r="H51" s="13">
        <v>40</v>
      </c>
      <c r="J51" s="4">
        <v>11</v>
      </c>
      <c r="K51" s="21" t="s">
        <v>62</v>
      </c>
      <c r="L51" s="15">
        <f t="shared" si="4"/>
        <v>3029</v>
      </c>
      <c r="M51" s="7">
        <v>60</v>
      </c>
      <c r="N51" s="76">
        <v>780</v>
      </c>
      <c r="O51" s="76">
        <v>1410</v>
      </c>
      <c r="P51" s="56">
        <v>689</v>
      </c>
      <c r="Q51" s="7">
        <v>90</v>
      </c>
    </row>
    <row r="52" spans="1:18" ht="15.75" customHeight="1">
      <c r="A52" s="4">
        <v>50</v>
      </c>
      <c r="B52" s="21" t="s">
        <v>141</v>
      </c>
      <c r="C52" s="55">
        <f t="shared" si="0"/>
        <v>1759</v>
      </c>
      <c r="D52" s="13">
        <v>100</v>
      </c>
      <c r="E52" s="79">
        <v>860</v>
      </c>
      <c r="F52" s="79">
        <v>195</v>
      </c>
      <c r="G52" s="63">
        <v>574</v>
      </c>
      <c r="H52" s="13">
        <v>30</v>
      </c>
      <c r="J52" s="4">
        <v>12</v>
      </c>
      <c r="K52" s="21" t="s">
        <v>143</v>
      </c>
      <c r="L52" s="15">
        <f t="shared" si="4"/>
        <v>1736</v>
      </c>
      <c r="M52" s="7">
        <v>100</v>
      </c>
      <c r="N52" s="76">
        <v>390</v>
      </c>
      <c r="O52" s="76">
        <v>649</v>
      </c>
      <c r="P52" s="56">
        <v>497</v>
      </c>
      <c r="Q52" s="7">
        <v>100</v>
      </c>
    </row>
    <row r="53" spans="1:18" ht="15.75" customHeight="1">
      <c r="A53" s="4">
        <v>51</v>
      </c>
      <c r="B53" s="21" t="s">
        <v>185</v>
      </c>
      <c r="C53" s="55">
        <f t="shared" si="0"/>
        <v>1323</v>
      </c>
      <c r="D53" s="13">
        <v>170</v>
      </c>
      <c r="E53" s="79">
        <v>300</v>
      </c>
      <c r="F53" s="79">
        <v>380</v>
      </c>
      <c r="G53" s="63">
        <v>443</v>
      </c>
      <c r="H53" s="13">
        <v>30</v>
      </c>
      <c r="K53" s="9" t="s">
        <v>318</v>
      </c>
      <c r="L53" s="64">
        <f>AVERAGE(L41:L42,L44:L52)</f>
        <v>2272.2727272727275</v>
      </c>
    </row>
    <row r="54" spans="1:18" ht="15.75" customHeight="1">
      <c r="A54" s="4">
        <v>52</v>
      </c>
      <c r="B54" s="21" t="s">
        <v>177</v>
      </c>
      <c r="C54" s="55">
        <f t="shared" si="0"/>
        <v>1373</v>
      </c>
      <c r="D54" s="13">
        <v>100</v>
      </c>
      <c r="E54" s="79">
        <v>590</v>
      </c>
      <c r="F54" s="79">
        <v>350</v>
      </c>
      <c r="G54" s="63">
        <v>298</v>
      </c>
      <c r="H54" s="13">
        <v>35</v>
      </c>
      <c r="K54" s="9" t="s">
        <v>263</v>
      </c>
      <c r="L54" s="65">
        <f>(L43+L53)/2</f>
        <v>2762.636363636364</v>
      </c>
      <c r="R54" s="61"/>
    </row>
    <row r="55" spans="1:18" ht="15.75" customHeight="1">
      <c r="B55" s="22" t="s">
        <v>260</v>
      </c>
      <c r="C55" s="23">
        <f>AVERAGE(C3:C54)</f>
        <v>2524.1923076923076</v>
      </c>
      <c r="K55" s="9" t="s">
        <v>272</v>
      </c>
      <c r="L55" s="64">
        <f>L53+L54</f>
        <v>5034.9090909090919</v>
      </c>
    </row>
    <row r="56" spans="1:18" ht="15.75" customHeight="1">
      <c r="G56" s="73" t="s">
        <v>315</v>
      </c>
    </row>
    <row r="57" spans="1:18" ht="15.75" customHeight="1">
      <c r="J57" s="4"/>
      <c r="K57" s="70" t="s">
        <v>276</v>
      </c>
      <c r="L57" s="59" t="s">
        <v>317</v>
      </c>
    </row>
    <row r="58" spans="1:18" ht="15.75" customHeight="1">
      <c r="J58" s="4">
        <v>1</v>
      </c>
      <c r="K58" s="80" t="s">
        <v>381</v>
      </c>
      <c r="L58" s="16">
        <f t="shared" ref="L58:L64" si="5">M58+N58+O58+P58+Q58</f>
        <v>6450</v>
      </c>
      <c r="M58" s="9">
        <v>260</v>
      </c>
      <c r="N58" s="72">
        <v>906</v>
      </c>
      <c r="O58" s="72">
        <v>1240</v>
      </c>
      <c r="P58" s="68">
        <v>3784</v>
      </c>
      <c r="Q58" s="9">
        <v>260</v>
      </c>
    </row>
    <row r="59" spans="1:18" ht="15.75" customHeight="1">
      <c r="J59" s="4">
        <v>2</v>
      </c>
      <c r="K59" s="21" t="s">
        <v>50</v>
      </c>
      <c r="L59" s="16">
        <f t="shared" si="5"/>
        <v>3575</v>
      </c>
      <c r="M59" s="4">
        <v>310</v>
      </c>
      <c r="N59" s="67">
        <v>330</v>
      </c>
      <c r="O59" s="67">
        <v>910</v>
      </c>
      <c r="P59" s="63">
        <v>2000</v>
      </c>
      <c r="Q59" s="4">
        <v>25</v>
      </c>
    </row>
    <row r="60" spans="1:18" ht="15.75" customHeight="1">
      <c r="J60" s="4">
        <v>3</v>
      </c>
      <c r="K60" s="21" t="s">
        <v>20</v>
      </c>
      <c r="L60" s="16">
        <f t="shared" si="5"/>
        <v>5382</v>
      </c>
      <c r="M60" s="4">
        <v>190</v>
      </c>
      <c r="N60" s="67">
        <v>804</v>
      </c>
      <c r="O60" s="67">
        <v>1590</v>
      </c>
      <c r="P60" s="63">
        <v>2558</v>
      </c>
      <c r="Q60" s="4">
        <v>240</v>
      </c>
    </row>
    <row r="61" spans="1:18" ht="15.75" customHeight="1">
      <c r="J61" s="4">
        <v>4</v>
      </c>
      <c r="K61" s="21" t="s">
        <v>321</v>
      </c>
      <c r="L61" s="16">
        <f t="shared" si="5"/>
        <v>1916</v>
      </c>
      <c r="M61" s="4">
        <v>110</v>
      </c>
      <c r="N61" s="67">
        <v>562</v>
      </c>
      <c r="O61" s="67">
        <v>780</v>
      </c>
      <c r="P61" s="63">
        <v>439</v>
      </c>
      <c r="Q61" s="4">
        <v>25</v>
      </c>
    </row>
    <row r="62" spans="1:18" ht="15.75" customHeight="1">
      <c r="J62" s="4">
        <v>5</v>
      </c>
      <c r="K62" s="21" t="s">
        <v>137</v>
      </c>
      <c r="L62" s="16">
        <f t="shared" si="5"/>
        <v>1792</v>
      </c>
      <c r="M62" s="4">
        <v>120</v>
      </c>
      <c r="N62" s="67">
        <v>400</v>
      </c>
      <c r="O62" s="67">
        <v>796</v>
      </c>
      <c r="P62" s="63">
        <v>421</v>
      </c>
      <c r="Q62" s="4">
        <v>55</v>
      </c>
    </row>
    <row r="63" spans="1:18" ht="15.75" customHeight="1">
      <c r="J63" s="4">
        <v>6</v>
      </c>
      <c r="K63" s="21" t="s">
        <v>123</v>
      </c>
      <c r="L63" s="16">
        <f t="shared" si="5"/>
        <v>1980</v>
      </c>
      <c r="M63" s="4">
        <v>100</v>
      </c>
      <c r="N63" s="67">
        <v>590</v>
      </c>
      <c r="O63" s="67">
        <v>620</v>
      </c>
      <c r="P63" s="63">
        <v>650</v>
      </c>
      <c r="Q63" s="4">
        <v>20</v>
      </c>
    </row>
    <row r="64" spans="1:18" ht="15.75" customHeight="1">
      <c r="J64" s="4">
        <v>7</v>
      </c>
      <c r="K64" s="21" t="s">
        <v>130</v>
      </c>
      <c r="L64" s="16">
        <f t="shared" si="5"/>
        <v>1854</v>
      </c>
      <c r="M64" s="4">
        <v>110</v>
      </c>
      <c r="N64" s="67">
        <v>384</v>
      </c>
      <c r="O64" s="67">
        <v>260</v>
      </c>
      <c r="P64" s="63">
        <v>1080</v>
      </c>
      <c r="Q64" s="4">
        <v>20</v>
      </c>
    </row>
    <row r="65" spans="10:18" ht="15.75" customHeight="1">
      <c r="K65" s="9" t="s">
        <v>318</v>
      </c>
      <c r="L65" s="64">
        <f>AVERAGE(L59:L64)</f>
        <v>2749.8333333333335</v>
      </c>
    </row>
    <row r="66" spans="10:18" ht="15.75" customHeight="1">
      <c r="K66" s="9" t="s">
        <v>263</v>
      </c>
      <c r="L66" s="65">
        <f>(L58+L65)/2</f>
        <v>4599.916666666667</v>
      </c>
    </row>
    <row r="67" spans="10:18" ht="15.75" customHeight="1">
      <c r="K67" s="9" t="s">
        <v>272</v>
      </c>
      <c r="L67" s="64">
        <f>L65+L66</f>
        <v>7349.75</v>
      </c>
      <c r="R67" s="61"/>
    </row>
    <row r="68" spans="10:18" ht="15.75" customHeight="1">
      <c r="J68" s="4"/>
    </row>
    <row r="69" spans="10:18" ht="15.75" customHeight="1">
      <c r="J69" s="4"/>
      <c r="K69" s="70" t="s">
        <v>290</v>
      </c>
      <c r="L69" s="59" t="s">
        <v>317</v>
      </c>
      <c r="M69" s="57"/>
      <c r="N69" s="57"/>
      <c r="O69" s="57"/>
      <c r="P69" s="57"/>
      <c r="Q69" s="57"/>
    </row>
    <row r="70" spans="10:18" ht="15.75" customHeight="1">
      <c r="J70" s="4">
        <v>1</v>
      </c>
      <c r="K70" s="80" t="s">
        <v>57</v>
      </c>
      <c r="L70" s="15">
        <f t="shared" ref="L70:L80" si="6">M70+N70+O70+P70+Q70</f>
        <v>3189</v>
      </c>
      <c r="M70" s="9">
        <v>310</v>
      </c>
      <c r="N70" s="72">
        <v>730</v>
      </c>
      <c r="O70" s="72">
        <v>717</v>
      </c>
      <c r="P70" s="72">
        <v>1397</v>
      </c>
      <c r="Q70" s="9">
        <v>35</v>
      </c>
    </row>
    <row r="71" spans="10:18" ht="15.75" customHeight="1">
      <c r="J71" s="4">
        <v>2</v>
      </c>
      <c r="K71" s="21" t="s">
        <v>157</v>
      </c>
      <c r="L71" s="81">
        <f t="shared" si="6"/>
        <v>1562</v>
      </c>
      <c r="M71" s="13">
        <v>100</v>
      </c>
      <c r="N71" s="82">
        <v>620</v>
      </c>
      <c r="O71" s="82">
        <v>467</v>
      </c>
      <c r="P71" s="63">
        <v>375</v>
      </c>
      <c r="Q71" s="13">
        <v>0</v>
      </c>
    </row>
    <row r="72" spans="10:18" ht="15.75" customHeight="1">
      <c r="J72" s="4">
        <v>3</v>
      </c>
      <c r="K72" s="21" t="s">
        <v>144</v>
      </c>
      <c r="L72" s="83">
        <f t="shared" si="6"/>
        <v>1733</v>
      </c>
      <c r="M72" s="13">
        <v>100</v>
      </c>
      <c r="N72" s="84">
        <v>300</v>
      </c>
      <c r="O72" s="84">
        <v>585</v>
      </c>
      <c r="P72" s="63">
        <v>723</v>
      </c>
      <c r="Q72" s="13">
        <v>25</v>
      </c>
    </row>
    <row r="73" spans="10:18" ht="15.75" customHeight="1">
      <c r="J73" s="4">
        <v>4</v>
      </c>
      <c r="K73" s="21" t="s">
        <v>171</v>
      </c>
      <c r="L73" s="83">
        <f t="shared" si="6"/>
        <v>1435</v>
      </c>
      <c r="M73" s="13">
        <v>70</v>
      </c>
      <c r="N73" s="84">
        <v>610</v>
      </c>
      <c r="O73" s="84">
        <v>660</v>
      </c>
      <c r="P73" s="63">
        <v>35</v>
      </c>
      <c r="Q73" s="13">
        <v>60</v>
      </c>
    </row>
    <row r="74" spans="10:18" ht="15.75" customHeight="1">
      <c r="J74" s="4">
        <v>5</v>
      </c>
      <c r="K74" s="21" t="s">
        <v>165</v>
      </c>
      <c r="L74" s="83">
        <f t="shared" si="6"/>
        <v>1515</v>
      </c>
      <c r="M74" s="13">
        <v>105</v>
      </c>
      <c r="N74" s="84">
        <v>608</v>
      </c>
      <c r="O74" s="84">
        <v>380</v>
      </c>
      <c r="P74" s="63">
        <v>402</v>
      </c>
      <c r="Q74" s="13">
        <v>20</v>
      </c>
    </row>
    <row r="75" spans="10:18" ht="15.75" customHeight="1">
      <c r="J75" s="4">
        <v>6</v>
      </c>
      <c r="K75" s="21" t="s">
        <v>124</v>
      </c>
      <c r="L75" s="83">
        <f t="shared" si="6"/>
        <v>1960</v>
      </c>
      <c r="M75" s="13">
        <v>130</v>
      </c>
      <c r="N75" s="84">
        <v>830</v>
      </c>
      <c r="O75" s="84">
        <v>515</v>
      </c>
      <c r="P75" s="63">
        <v>245</v>
      </c>
      <c r="Q75" s="13">
        <v>240</v>
      </c>
    </row>
    <row r="76" spans="10:18" ht="15.75" customHeight="1">
      <c r="J76" s="4">
        <v>7</v>
      </c>
      <c r="K76" s="21" t="s">
        <v>119</v>
      </c>
      <c r="L76" s="83">
        <f t="shared" si="6"/>
        <v>2007</v>
      </c>
      <c r="M76" s="13">
        <v>120</v>
      </c>
      <c r="N76" s="84">
        <v>740</v>
      </c>
      <c r="O76" s="84">
        <v>785</v>
      </c>
      <c r="P76" s="63">
        <v>312</v>
      </c>
      <c r="Q76" s="13">
        <v>50</v>
      </c>
    </row>
    <row r="77" spans="10:18" ht="15.75" customHeight="1">
      <c r="J77" s="4">
        <v>8</v>
      </c>
      <c r="K77" s="21" t="s">
        <v>159</v>
      </c>
      <c r="L77" s="83">
        <f t="shared" si="6"/>
        <v>1541</v>
      </c>
      <c r="M77" s="13">
        <v>145</v>
      </c>
      <c r="N77" s="84">
        <v>400</v>
      </c>
      <c r="O77" s="84">
        <v>565</v>
      </c>
      <c r="P77" s="63">
        <v>391</v>
      </c>
      <c r="Q77" s="13">
        <v>40</v>
      </c>
    </row>
    <row r="78" spans="10:18" ht="15.75" customHeight="1">
      <c r="J78" s="4">
        <v>9</v>
      </c>
      <c r="K78" s="21" t="s">
        <v>141</v>
      </c>
      <c r="L78" s="83">
        <f t="shared" si="6"/>
        <v>1759</v>
      </c>
      <c r="M78" s="13">
        <v>100</v>
      </c>
      <c r="N78" s="84">
        <v>860</v>
      </c>
      <c r="O78" s="84">
        <v>195</v>
      </c>
      <c r="P78" s="63">
        <v>574</v>
      </c>
      <c r="Q78" s="13">
        <v>30</v>
      </c>
    </row>
    <row r="79" spans="10:18" ht="15.75" customHeight="1">
      <c r="J79" s="4">
        <v>10</v>
      </c>
      <c r="K79" s="21" t="s">
        <v>185</v>
      </c>
      <c r="L79" s="83">
        <f t="shared" si="6"/>
        <v>1323</v>
      </c>
      <c r="M79" s="13">
        <v>170</v>
      </c>
      <c r="N79" s="84">
        <v>300</v>
      </c>
      <c r="O79" s="84">
        <v>380</v>
      </c>
      <c r="P79" s="63">
        <v>443</v>
      </c>
      <c r="Q79" s="13">
        <v>30</v>
      </c>
    </row>
    <row r="80" spans="10:18" ht="15.75" customHeight="1">
      <c r="J80" s="4">
        <v>11</v>
      </c>
      <c r="K80" s="21" t="s">
        <v>177</v>
      </c>
      <c r="L80" s="83">
        <f t="shared" si="6"/>
        <v>1373</v>
      </c>
      <c r="M80" s="13">
        <v>100</v>
      </c>
      <c r="N80" s="84">
        <v>590</v>
      </c>
      <c r="O80" s="84">
        <v>350</v>
      </c>
      <c r="P80" s="63">
        <v>298</v>
      </c>
      <c r="Q80" s="13">
        <v>35</v>
      </c>
    </row>
    <row r="81" spans="10:13" ht="15.75" customHeight="1">
      <c r="K81" s="9" t="s">
        <v>318</v>
      </c>
      <c r="L81" s="64">
        <f>AVERAGE(L71:L80)</f>
        <v>1620.8</v>
      </c>
    </row>
    <row r="82" spans="10:13" ht="15.75" customHeight="1">
      <c r="K82" s="9" t="s">
        <v>263</v>
      </c>
      <c r="L82" s="65">
        <f>(L70+L81)/2</f>
        <v>2404.9</v>
      </c>
    </row>
    <row r="83" spans="10:13" ht="15.75" customHeight="1">
      <c r="K83" s="9" t="s">
        <v>272</v>
      </c>
      <c r="L83" s="64">
        <f>L81+L82</f>
        <v>4025.7</v>
      </c>
    </row>
    <row r="84" spans="10:13" ht="15.75" customHeight="1"/>
    <row r="85" spans="10:13" ht="15.75" customHeight="1">
      <c r="K85" s="9" t="s">
        <v>322</v>
      </c>
      <c r="L85" s="64">
        <f>(L86+L42)/2</f>
        <v>2921.0961538461538</v>
      </c>
      <c r="M85" s="73" t="s">
        <v>305</v>
      </c>
    </row>
    <row r="86" spans="10:13" ht="15.75" customHeight="1">
      <c r="K86" s="4" t="s">
        <v>323</v>
      </c>
      <c r="L86" s="19">
        <f>$C$55</f>
        <v>2524.1923076923076</v>
      </c>
    </row>
    <row r="87" spans="10:13" ht="15.75" customHeight="1"/>
    <row r="88" spans="10:13" ht="15.75" customHeight="1">
      <c r="K88" s="85" t="s">
        <v>324</v>
      </c>
      <c r="L88" s="86">
        <f>L95+L85</f>
        <v>8737.8455856643359</v>
      </c>
    </row>
    <row r="89" spans="10:13" ht="15.75" customHeight="1">
      <c r="J89" s="5">
        <v>1</v>
      </c>
      <c r="K89" s="4" t="s">
        <v>325</v>
      </c>
      <c r="L89" s="87">
        <v>6179.25</v>
      </c>
    </row>
    <row r="90" spans="10:13" ht="15.75" customHeight="1">
      <c r="J90" s="5">
        <v>2</v>
      </c>
      <c r="K90" s="4" t="s">
        <v>326</v>
      </c>
      <c r="L90" s="87">
        <v>4056.6875</v>
      </c>
    </row>
    <row r="91" spans="10:13" ht="15.75" customHeight="1">
      <c r="J91" s="5">
        <v>3</v>
      </c>
      <c r="K91" s="4" t="s">
        <v>327</v>
      </c>
      <c r="L91" s="87">
        <v>8254.2000000000007</v>
      </c>
    </row>
    <row r="92" spans="10:13" ht="15.75" customHeight="1">
      <c r="J92" s="5">
        <v>4</v>
      </c>
      <c r="K92" s="4" t="s">
        <v>328</v>
      </c>
      <c r="L92" s="87">
        <v>5034.9090909090919</v>
      </c>
    </row>
    <row r="93" spans="10:13" ht="15.75" customHeight="1">
      <c r="J93" s="5">
        <v>5</v>
      </c>
      <c r="K93" s="4" t="s">
        <v>329</v>
      </c>
      <c r="L93" s="87">
        <v>7349.75</v>
      </c>
    </row>
    <row r="94" spans="10:13" ht="15.75" customHeight="1">
      <c r="J94" s="5">
        <v>6</v>
      </c>
      <c r="K94" s="4" t="s">
        <v>330</v>
      </c>
      <c r="L94" s="87">
        <v>4025.7</v>
      </c>
    </row>
    <row r="95" spans="10:13" ht="15.75" customHeight="1">
      <c r="K95" s="9" t="s">
        <v>331</v>
      </c>
      <c r="L95" s="64">
        <f>AVERAGE(L89:L94)</f>
        <v>5816.7494318181816</v>
      </c>
    </row>
    <row r="96" spans="10:1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SlqMycg0RAWMLk6/pkN8H+1dTrmbe1X1Se39xhFJYVxLQqy87MeSeNFw1oL020KOtoWYMJiQwYJgedKSnlj0Fg==" saltValue="iy0DR2RlBPV2AqhyzKVtgA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48DD4"/>
    <outlinePr summaryBelow="0" summaryRight="0"/>
  </sheetPr>
  <dimension ref="A1:H55"/>
  <sheetViews>
    <sheetView workbookViewId="0">
      <selection activeCell="I4" sqref="I4"/>
    </sheetView>
  </sheetViews>
  <sheetFormatPr defaultColWidth="14.42578125" defaultRowHeight="15" customHeight="1"/>
  <cols>
    <col min="1" max="1" width="6.28515625" customWidth="1"/>
    <col min="2" max="2" width="19.42578125" customWidth="1"/>
    <col min="3" max="3" width="13.140625" customWidth="1"/>
    <col min="4" max="4" width="15.140625" customWidth="1"/>
    <col min="5" max="5" width="14.140625" customWidth="1"/>
    <col min="6" max="6" width="12.5703125" customWidth="1"/>
    <col min="7" max="7" width="11.28515625" customWidth="1"/>
    <col min="8" max="8" width="15.7109375" customWidth="1"/>
  </cols>
  <sheetData>
    <row r="1" spans="1:8" ht="19.5" thickBot="1">
      <c r="A1" s="224" t="s">
        <v>332</v>
      </c>
      <c r="B1" s="221"/>
      <c r="C1" s="221"/>
      <c r="D1" s="221"/>
      <c r="E1" s="221"/>
      <c r="F1" s="221"/>
      <c r="G1" s="221"/>
      <c r="H1" s="221"/>
    </row>
    <row r="2" spans="1:8" ht="71.25" customHeight="1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4">
        <v>1</v>
      </c>
      <c r="B3" s="7" t="s">
        <v>16</v>
      </c>
      <c r="C3" s="88">
        <f t="shared" ref="C3:C54" si="0">D3+E3+F3+G3+H3</f>
        <v>7018</v>
      </c>
      <c r="D3" s="7">
        <v>340</v>
      </c>
      <c r="E3" s="7">
        <v>770</v>
      </c>
      <c r="F3" s="7">
        <v>2306</v>
      </c>
      <c r="G3" s="56">
        <v>1077</v>
      </c>
      <c r="H3" s="7">
        <v>2525</v>
      </c>
    </row>
    <row r="4" spans="1:8">
      <c r="A4" s="4">
        <v>2</v>
      </c>
      <c r="B4" s="21" t="s">
        <v>381</v>
      </c>
      <c r="C4" s="88">
        <f t="shared" si="0"/>
        <v>6450</v>
      </c>
      <c r="D4" s="4">
        <v>260</v>
      </c>
      <c r="E4" s="4">
        <v>906</v>
      </c>
      <c r="F4" s="4">
        <v>1240</v>
      </c>
      <c r="G4" s="63">
        <v>3784</v>
      </c>
      <c r="H4" s="4">
        <v>260</v>
      </c>
    </row>
    <row r="5" spans="1:8">
      <c r="A5" s="4">
        <v>3</v>
      </c>
      <c r="B5" s="21" t="s">
        <v>17</v>
      </c>
      <c r="C5" s="88">
        <f t="shared" si="0"/>
        <v>6273</v>
      </c>
      <c r="D5" s="4">
        <v>220</v>
      </c>
      <c r="E5" s="4">
        <v>980</v>
      </c>
      <c r="F5" s="4">
        <v>2256</v>
      </c>
      <c r="G5" s="63">
        <v>2602</v>
      </c>
      <c r="H5" s="4">
        <v>215</v>
      </c>
    </row>
    <row r="6" spans="1:8">
      <c r="A6" s="4">
        <v>4</v>
      </c>
      <c r="B6" s="21" t="s">
        <v>20</v>
      </c>
      <c r="C6" s="88">
        <f t="shared" si="0"/>
        <v>5382</v>
      </c>
      <c r="D6" s="4">
        <v>190</v>
      </c>
      <c r="E6" s="4">
        <v>804</v>
      </c>
      <c r="F6" s="4">
        <v>1590</v>
      </c>
      <c r="G6" s="63">
        <v>2558</v>
      </c>
      <c r="H6" s="4">
        <v>240</v>
      </c>
    </row>
    <row r="7" spans="1:8">
      <c r="A7" s="4">
        <v>5</v>
      </c>
      <c r="B7" s="21" t="s">
        <v>29</v>
      </c>
      <c r="C7" s="88">
        <f t="shared" si="0"/>
        <v>4327</v>
      </c>
      <c r="D7" s="4">
        <v>215</v>
      </c>
      <c r="E7" s="4">
        <v>990</v>
      </c>
      <c r="F7" s="4">
        <v>1830</v>
      </c>
      <c r="G7" s="89">
        <v>1072</v>
      </c>
      <c r="H7" s="4">
        <v>220</v>
      </c>
    </row>
    <row r="8" spans="1:8">
      <c r="A8" s="4">
        <v>6</v>
      </c>
      <c r="B8" s="7" t="s">
        <v>36</v>
      </c>
      <c r="C8" s="88">
        <f t="shared" si="0"/>
        <v>4024</v>
      </c>
      <c r="D8" s="7">
        <v>200</v>
      </c>
      <c r="E8" s="7">
        <v>1084</v>
      </c>
      <c r="F8" s="7">
        <v>1653</v>
      </c>
      <c r="G8" s="56">
        <v>972</v>
      </c>
      <c r="H8" s="7">
        <v>115</v>
      </c>
    </row>
    <row r="9" spans="1:8">
      <c r="A9" s="4">
        <v>7</v>
      </c>
      <c r="B9" s="21" t="s">
        <v>43</v>
      </c>
      <c r="C9" s="88">
        <f t="shared" si="0"/>
        <v>3773</v>
      </c>
      <c r="D9" s="4">
        <v>200</v>
      </c>
      <c r="E9" s="4">
        <v>906</v>
      </c>
      <c r="F9" s="4">
        <v>1880</v>
      </c>
      <c r="G9" s="63">
        <v>627</v>
      </c>
      <c r="H9" s="4">
        <v>160</v>
      </c>
    </row>
    <row r="10" spans="1:8">
      <c r="A10" s="4">
        <v>8</v>
      </c>
      <c r="B10" s="21" t="s">
        <v>50</v>
      </c>
      <c r="C10" s="88">
        <f t="shared" si="0"/>
        <v>3575</v>
      </c>
      <c r="D10" s="4">
        <v>310</v>
      </c>
      <c r="E10" s="4">
        <v>330</v>
      </c>
      <c r="F10" s="4">
        <v>910</v>
      </c>
      <c r="G10" s="63">
        <v>2000</v>
      </c>
      <c r="H10" s="4">
        <v>25</v>
      </c>
    </row>
    <row r="11" spans="1:8">
      <c r="A11" s="4">
        <v>9</v>
      </c>
      <c r="B11" s="21" t="s">
        <v>52</v>
      </c>
      <c r="C11" s="88">
        <f t="shared" si="0"/>
        <v>3359</v>
      </c>
      <c r="D11" s="4">
        <v>220</v>
      </c>
      <c r="E11" s="4">
        <v>860</v>
      </c>
      <c r="F11" s="4">
        <v>1410</v>
      </c>
      <c r="G11" s="63">
        <v>714</v>
      </c>
      <c r="H11" s="4">
        <v>155</v>
      </c>
    </row>
    <row r="12" spans="1:8">
      <c r="A12" s="11">
        <v>10</v>
      </c>
      <c r="B12" s="90" t="s">
        <v>53</v>
      </c>
      <c r="C12" s="91">
        <f t="shared" si="0"/>
        <v>3318</v>
      </c>
      <c r="D12" s="12">
        <v>270</v>
      </c>
      <c r="E12" s="12">
        <v>860</v>
      </c>
      <c r="F12" s="12">
        <v>462</v>
      </c>
      <c r="G12" s="92">
        <v>846</v>
      </c>
      <c r="H12" s="12">
        <v>880</v>
      </c>
    </row>
    <row r="13" spans="1:8">
      <c r="A13" s="13">
        <v>11</v>
      </c>
      <c r="B13" s="93" t="s">
        <v>54</v>
      </c>
      <c r="C13" s="88">
        <f t="shared" si="0"/>
        <v>3253</v>
      </c>
      <c r="D13" s="14">
        <v>170</v>
      </c>
      <c r="E13" s="14">
        <v>560</v>
      </c>
      <c r="F13" s="14">
        <v>1274</v>
      </c>
      <c r="G13" s="94">
        <v>1119</v>
      </c>
      <c r="H13" s="14">
        <v>130</v>
      </c>
    </row>
    <row r="14" spans="1:8">
      <c r="A14" s="4">
        <v>12</v>
      </c>
      <c r="B14" s="21" t="s">
        <v>57</v>
      </c>
      <c r="C14" s="88">
        <f t="shared" si="0"/>
        <v>3189</v>
      </c>
      <c r="D14" s="4">
        <v>310</v>
      </c>
      <c r="E14" s="4">
        <v>730</v>
      </c>
      <c r="F14" s="4">
        <v>717</v>
      </c>
      <c r="G14" s="4">
        <v>1397</v>
      </c>
      <c r="H14" s="4">
        <v>35</v>
      </c>
    </row>
    <row r="15" spans="1:8">
      <c r="A15" s="4">
        <v>13</v>
      </c>
      <c r="B15" s="21" t="s">
        <v>62</v>
      </c>
      <c r="C15" s="88">
        <f t="shared" si="0"/>
        <v>3029</v>
      </c>
      <c r="D15" s="7">
        <v>60</v>
      </c>
      <c r="E15" s="7">
        <v>780</v>
      </c>
      <c r="F15" s="7">
        <v>1410</v>
      </c>
      <c r="G15" s="56">
        <v>689</v>
      </c>
      <c r="H15" s="7">
        <v>90</v>
      </c>
    </row>
    <row r="16" spans="1:8">
      <c r="A16" s="4">
        <v>14</v>
      </c>
      <c r="B16" s="21" t="s">
        <v>64</v>
      </c>
      <c r="C16" s="88">
        <f t="shared" si="0"/>
        <v>2998</v>
      </c>
      <c r="D16" s="4">
        <v>160</v>
      </c>
      <c r="E16" s="4">
        <v>680</v>
      </c>
      <c r="F16" s="4">
        <v>1330</v>
      </c>
      <c r="G16" s="63">
        <v>638</v>
      </c>
      <c r="H16" s="4">
        <v>190</v>
      </c>
    </row>
    <row r="17" spans="1:8">
      <c r="A17" s="4">
        <v>15</v>
      </c>
      <c r="B17" s="21" t="s">
        <v>65</v>
      </c>
      <c r="C17" s="88">
        <f t="shared" si="0"/>
        <v>2957</v>
      </c>
      <c r="D17" s="4">
        <v>100</v>
      </c>
      <c r="E17" s="4">
        <v>758</v>
      </c>
      <c r="F17" s="4">
        <v>1302</v>
      </c>
      <c r="G17" s="63">
        <v>727</v>
      </c>
      <c r="H17" s="4">
        <v>70</v>
      </c>
    </row>
    <row r="18" spans="1:8">
      <c r="A18" s="4">
        <v>16</v>
      </c>
      <c r="B18" s="21" t="s">
        <v>80</v>
      </c>
      <c r="C18" s="88">
        <f t="shared" si="0"/>
        <v>2643</v>
      </c>
      <c r="D18" s="4">
        <v>110</v>
      </c>
      <c r="E18" s="4">
        <v>680</v>
      </c>
      <c r="F18" s="4">
        <v>1080</v>
      </c>
      <c r="G18" s="63">
        <v>628</v>
      </c>
      <c r="H18" s="4">
        <v>145</v>
      </c>
    </row>
    <row r="19" spans="1:8">
      <c r="A19" s="4">
        <v>17</v>
      </c>
      <c r="B19" s="7" t="s">
        <v>82</v>
      </c>
      <c r="C19" s="88">
        <f t="shared" si="0"/>
        <v>2571</v>
      </c>
      <c r="D19" s="7">
        <v>120</v>
      </c>
      <c r="E19" s="7">
        <v>630</v>
      </c>
      <c r="F19" s="7">
        <v>1526</v>
      </c>
      <c r="G19" s="56">
        <v>195</v>
      </c>
      <c r="H19" s="7">
        <v>100</v>
      </c>
    </row>
    <row r="20" spans="1:8">
      <c r="A20" s="4">
        <v>18</v>
      </c>
      <c r="B20" s="21" t="s">
        <v>91</v>
      </c>
      <c r="C20" s="88">
        <f t="shared" si="0"/>
        <v>2479</v>
      </c>
      <c r="D20" s="7">
        <v>130</v>
      </c>
      <c r="E20" s="7">
        <v>590</v>
      </c>
      <c r="F20" s="7">
        <v>1007</v>
      </c>
      <c r="G20" s="56">
        <v>647</v>
      </c>
      <c r="H20" s="7">
        <v>105</v>
      </c>
    </row>
    <row r="21" spans="1:8">
      <c r="A21" s="4">
        <v>19</v>
      </c>
      <c r="B21" s="21" t="s">
        <v>93</v>
      </c>
      <c r="C21" s="88">
        <f t="shared" si="0"/>
        <v>2460</v>
      </c>
      <c r="D21" s="4">
        <v>140</v>
      </c>
      <c r="E21" s="4">
        <v>790</v>
      </c>
      <c r="F21" s="4">
        <v>1129</v>
      </c>
      <c r="G21" s="63">
        <v>246</v>
      </c>
      <c r="H21" s="4">
        <v>155</v>
      </c>
    </row>
    <row r="22" spans="1:8">
      <c r="A22" s="4">
        <v>20</v>
      </c>
      <c r="B22" s="21" t="s">
        <v>94</v>
      </c>
      <c r="C22" s="88">
        <f t="shared" si="0"/>
        <v>2460</v>
      </c>
      <c r="D22" s="7">
        <v>145</v>
      </c>
      <c r="E22" s="7">
        <v>530</v>
      </c>
      <c r="F22" s="7">
        <v>1195</v>
      </c>
      <c r="G22" s="56">
        <v>468</v>
      </c>
      <c r="H22" s="7">
        <v>122</v>
      </c>
    </row>
    <row r="23" spans="1:8">
      <c r="A23" s="4">
        <v>21</v>
      </c>
      <c r="B23" s="21" t="s">
        <v>96</v>
      </c>
      <c r="C23" s="88">
        <f t="shared" si="0"/>
        <v>2406</v>
      </c>
      <c r="D23" s="4">
        <v>5</v>
      </c>
      <c r="E23" s="4">
        <v>750</v>
      </c>
      <c r="F23" s="4">
        <v>1300</v>
      </c>
      <c r="G23" s="63">
        <v>246</v>
      </c>
      <c r="H23" s="4">
        <v>105</v>
      </c>
    </row>
    <row r="24" spans="1:8">
      <c r="A24" s="4">
        <v>22</v>
      </c>
      <c r="B24" s="21" t="s">
        <v>99</v>
      </c>
      <c r="C24" s="88">
        <f t="shared" si="0"/>
        <v>2342</v>
      </c>
      <c r="D24" s="7">
        <v>100</v>
      </c>
      <c r="E24" s="7">
        <v>570</v>
      </c>
      <c r="F24" s="7">
        <v>1130</v>
      </c>
      <c r="G24" s="56">
        <v>461</v>
      </c>
      <c r="H24" s="7">
        <v>81</v>
      </c>
    </row>
    <row r="25" spans="1:8">
      <c r="A25" s="4">
        <v>23</v>
      </c>
      <c r="B25" s="21" t="s">
        <v>100</v>
      </c>
      <c r="C25" s="88">
        <f t="shared" si="0"/>
        <v>2325</v>
      </c>
      <c r="D25" s="4">
        <v>140</v>
      </c>
      <c r="E25" s="4">
        <v>722</v>
      </c>
      <c r="F25" s="4">
        <v>1050</v>
      </c>
      <c r="G25" s="63">
        <v>223</v>
      </c>
      <c r="H25" s="4">
        <v>190</v>
      </c>
    </row>
    <row r="26" spans="1:8">
      <c r="A26" s="4">
        <v>24</v>
      </c>
      <c r="B26" s="21" t="s">
        <v>102</v>
      </c>
      <c r="C26" s="88">
        <f t="shared" si="0"/>
        <v>2318</v>
      </c>
      <c r="D26" s="7">
        <v>110</v>
      </c>
      <c r="E26" s="7">
        <v>540</v>
      </c>
      <c r="F26" s="7">
        <v>834</v>
      </c>
      <c r="G26" s="56">
        <v>739</v>
      </c>
      <c r="H26" s="7">
        <v>95</v>
      </c>
    </row>
    <row r="27" spans="1:8">
      <c r="A27" s="4">
        <v>25</v>
      </c>
      <c r="B27" s="7" t="s">
        <v>104</v>
      </c>
      <c r="C27" s="88">
        <f t="shared" si="0"/>
        <v>2282</v>
      </c>
      <c r="D27" s="7">
        <v>180</v>
      </c>
      <c r="E27" s="7">
        <v>480</v>
      </c>
      <c r="F27" s="7">
        <v>955</v>
      </c>
      <c r="G27" s="56">
        <v>557</v>
      </c>
      <c r="H27" s="7">
        <v>110</v>
      </c>
    </row>
    <row r="28" spans="1:8">
      <c r="A28" s="4">
        <v>26</v>
      </c>
      <c r="B28" s="21" t="s">
        <v>107</v>
      </c>
      <c r="C28" s="88">
        <f t="shared" si="0"/>
        <v>2220</v>
      </c>
      <c r="D28" s="7">
        <v>100</v>
      </c>
      <c r="E28" s="7">
        <v>630</v>
      </c>
      <c r="F28" s="7">
        <v>878</v>
      </c>
      <c r="G28" s="56">
        <v>508</v>
      </c>
      <c r="H28" s="7">
        <v>104</v>
      </c>
    </row>
    <row r="29" spans="1:8">
      <c r="A29" s="4">
        <v>27</v>
      </c>
      <c r="B29" s="7" t="s">
        <v>113</v>
      </c>
      <c r="C29" s="88">
        <f t="shared" si="0"/>
        <v>2071</v>
      </c>
      <c r="D29" s="7">
        <v>175</v>
      </c>
      <c r="E29" s="7">
        <v>500</v>
      </c>
      <c r="F29" s="7">
        <v>857</v>
      </c>
      <c r="G29" s="56">
        <v>364</v>
      </c>
      <c r="H29" s="7">
        <v>175</v>
      </c>
    </row>
    <row r="30" spans="1:8">
      <c r="A30" s="4">
        <v>28</v>
      </c>
      <c r="B30" s="21" t="s">
        <v>119</v>
      </c>
      <c r="C30" s="88">
        <f t="shared" si="0"/>
        <v>2007</v>
      </c>
      <c r="D30" s="4">
        <v>120</v>
      </c>
      <c r="E30" s="4">
        <v>740</v>
      </c>
      <c r="F30" s="4">
        <v>785</v>
      </c>
      <c r="G30" s="63">
        <v>312</v>
      </c>
      <c r="H30" s="4">
        <v>50</v>
      </c>
    </row>
    <row r="31" spans="1:8">
      <c r="A31" s="4">
        <v>29</v>
      </c>
      <c r="B31" s="21" t="s">
        <v>123</v>
      </c>
      <c r="C31" s="88">
        <f t="shared" si="0"/>
        <v>1980</v>
      </c>
      <c r="D31" s="4">
        <v>100</v>
      </c>
      <c r="E31" s="4">
        <v>590</v>
      </c>
      <c r="F31" s="4">
        <v>620</v>
      </c>
      <c r="G31" s="63">
        <v>650</v>
      </c>
      <c r="H31" s="4">
        <v>20</v>
      </c>
    </row>
    <row r="32" spans="1:8">
      <c r="A32" s="4">
        <v>30</v>
      </c>
      <c r="B32" s="21" t="s">
        <v>124</v>
      </c>
      <c r="C32" s="88">
        <f t="shared" si="0"/>
        <v>1960</v>
      </c>
      <c r="D32" s="4">
        <v>130</v>
      </c>
      <c r="E32" s="4">
        <v>830</v>
      </c>
      <c r="F32" s="4">
        <v>515</v>
      </c>
      <c r="G32" s="63">
        <v>245</v>
      </c>
      <c r="H32" s="4">
        <v>240</v>
      </c>
    </row>
    <row r="33" spans="1:8">
      <c r="A33" s="4">
        <v>31</v>
      </c>
      <c r="B33" s="21" t="s">
        <v>125</v>
      </c>
      <c r="C33" s="88">
        <f t="shared" si="0"/>
        <v>1952</v>
      </c>
      <c r="D33" s="4">
        <v>115</v>
      </c>
      <c r="E33" s="4">
        <v>610</v>
      </c>
      <c r="F33" s="4">
        <v>900</v>
      </c>
      <c r="G33" s="63">
        <v>257</v>
      </c>
      <c r="H33" s="4">
        <v>70</v>
      </c>
    </row>
    <row r="34" spans="1:8">
      <c r="A34" s="4">
        <v>32</v>
      </c>
      <c r="B34" s="21" t="s">
        <v>321</v>
      </c>
      <c r="C34" s="88">
        <f t="shared" si="0"/>
        <v>1916</v>
      </c>
      <c r="D34" s="4">
        <v>110</v>
      </c>
      <c r="E34" s="4">
        <v>562</v>
      </c>
      <c r="F34" s="4">
        <v>780</v>
      </c>
      <c r="G34" s="63">
        <v>439</v>
      </c>
      <c r="H34" s="4">
        <v>25</v>
      </c>
    </row>
    <row r="35" spans="1:8">
      <c r="A35" s="4">
        <v>33</v>
      </c>
      <c r="B35" s="21" t="s">
        <v>130</v>
      </c>
      <c r="C35" s="88">
        <f t="shared" si="0"/>
        <v>1854</v>
      </c>
      <c r="D35" s="4">
        <v>110</v>
      </c>
      <c r="E35" s="4">
        <v>384</v>
      </c>
      <c r="F35" s="4">
        <v>260</v>
      </c>
      <c r="G35" s="63">
        <v>1080</v>
      </c>
      <c r="H35" s="4">
        <v>20</v>
      </c>
    </row>
    <row r="36" spans="1:8">
      <c r="A36" s="4">
        <v>34</v>
      </c>
      <c r="B36" s="21" t="s">
        <v>137</v>
      </c>
      <c r="C36" s="88">
        <f t="shared" si="0"/>
        <v>1792</v>
      </c>
      <c r="D36" s="4">
        <v>120</v>
      </c>
      <c r="E36" s="4">
        <v>400</v>
      </c>
      <c r="F36" s="4">
        <v>796</v>
      </c>
      <c r="G36" s="63">
        <v>421</v>
      </c>
      <c r="H36" s="4">
        <v>55</v>
      </c>
    </row>
    <row r="37" spans="1:8">
      <c r="A37" s="4">
        <v>35</v>
      </c>
      <c r="B37" s="74" t="s">
        <v>138</v>
      </c>
      <c r="C37" s="88">
        <f t="shared" si="0"/>
        <v>1780</v>
      </c>
      <c r="D37" s="7">
        <v>195</v>
      </c>
      <c r="E37" s="7">
        <v>420</v>
      </c>
      <c r="F37" s="7">
        <v>489</v>
      </c>
      <c r="G37" s="56">
        <v>656</v>
      </c>
      <c r="H37" s="7">
        <v>20</v>
      </c>
    </row>
    <row r="38" spans="1:8">
      <c r="A38" s="4">
        <v>36</v>
      </c>
      <c r="B38" s="21" t="s">
        <v>141</v>
      </c>
      <c r="C38" s="88">
        <f t="shared" si="0"/>
        <v>1759</v>
      </c>
      <c r="D38" s="4">
        <v>100</v>
      </c>
      <c r="E38" s="4">
        <v>860</v>
      </c>
      <c r="F38" s="4">
        <v>195</v>
      </c>
      <c r="G38" s="63">
        <v>574</v>
      </c>
      <c r="H38" s="4">
        <v>30</v>
      </c>
    </row>
    <row r="39" spans="1:8">
      <c r="A39" s="4">
        <v>37</v>
      </c>
      <c r="B39" s="21" t="s">
        <v>143</v>
      </c>
      <c r="C39" s="88">
        <f t="shared" si="0"/>
        <v>1736</v>
      </c>
      <c r="D39" s="7">
        <v>100</v>
      </c>
      <c r="E39" s="7">
        <v>390</v>
      </c>
      <c r="F39" s="7">
        <v>649</v>
      </c>
      <c r="G39" s="56">
        <v>497</v>
      </c>
      <c r="H39" s="7">
        <v>100</v>
      </c>
    </row>
    <row r="40" spans="1:8">
      <c r="A40" s="4">
        <v>38</v>
      </c>
      <c r="B40" s="21" t="s">
        <v>144</v>
      </c>
      <c r="C40" s="88">
        <f t="shared" si="0"/>
        <v>1733</v>
      </c>
      <c r="D40" s="4">
        <v>100</v>
      </c>
      <c r="E40" s="4">
        <v>300</v>
      </c>
      <c r="F40" s="4">
        <v>585</v>
      </c>
      <c r="G40" s="63">
        <v>723</v>
      </c>
      <c r="H40" s="4">
        <v>25</v>
      </c>
    </row>
    <row r="41" spans="1:8">
      <c r="A41" s="4">
        <v>39</v>
      </c>
      <c r="B41" s="21" t="s">
        <v>145</v>
      </c>
      <c r="C41" s="88">
        <f t="shared" si="0"/>
        <v>1729</v>
      </c>
      <c r="D41" s="7">
        <v>100</v>
      </c>
      <c r="E41" s="7">
        <v>450</v>
      </c>
      <c r="F41" s="7">
        <v>770</v>
      </c>
      <c r="G41" s="56">
        <v>352</v>
      </c>
      <c r="H41" s="7">
        <v>57</v>
      </c>
    </row>
    <row r="42" spans="1:8">
      <c r="A42" s="4">
        <v>40</v>
      </c>
      <c r="B42" s="7" t="s">
        <v>152</v>
      </c>
      <c r="C42" s="88">
        <f t="shared" si="0"/>
        <v>1630</v>
      </c>
      <c r="D42" s="7">
        <v>100</v>
      </c>
      <c r="E42" s="7">
        <v>520</v>
      </c>
      <c r="F42" s="7">
        <v>614</v>
      </c>
      <c r="G42" s="56">
        <v>316</v>
      </c>
      <c r="H42" s="7">
        <v>80</v>
      </c>
    </row>
    <row r="43" spans="1:8">
      <c r="A43" s="4">
        <v>41</v>
      </c>
      <c r="B43" s="21" t="s">
        <v>154</v>
      </c>
      <c r="C43" s="88">
        <f t="shared" si="0"/>
        <v>1584</v>
      </c>
      <c r="D43" s="7">
        <v>100</v>
      </c>
      <c r="E43" s="7">
        <v>520</v>
      </c>
      <c r="F43" s="7">
        <v>683</v>
      </c>
      <c r="G43" s="56">
        <v>251</v>
      </c>
      <c r="H43" s="7">
        <v>30</v>
      </c>
    </row>
    <row r="44" spans="1:8">
      <c r="A44" s="4">
        <v>42</v>
      </c>
      <c r="B44" s="74" t="s">
        <v>157</v>
      </c>
      <c r="C44" s="88">
        <f t="shared" si="0"/>
        <v>1562</v>
      </c>
      <c r="D44" s="4">
        <v>100</v>
      </c>
      <c r="E44" s="4">
        <v>620</v>
      </c>
      <c r="F44" s="4">
        <v>467</v>
      </c>
      <c r="G44" s="63">
        <v>375</v>
      </c>
      <c r="H44" s="4">
        <v>0</v>
      </c>
    </row>
    <row r="45" spans="1:8">
      <c r="A45" s="4">
        <v>43</v>
      </c>
      <c r="B45" s="21" t="s">
        <v>159</v>
      </c>
      <c r="C45" s="88">
        <f t="shared" si="0"/>
        <v>1541</v>
      </c>
      <c r="D45" s="13">
        <v>145</v>
      </c>
      <c r="E45" s="13">
        <v>400</v>
      </c>
      <c r="F45" s="13">
        <v>565</v>
      </c>
      <c r="G45" s="63">
        <v>391</v>
      </c>
      <c r="H45" s="13">
        <v>40</v>
      </c>
    </row>
    <row r="46" spans="1:8">
      <c r="A46" s="4">
        <v>44</v>
      </c>
      <c r="B46" s="21" t="s">
        <v>165</v>
      </c>
      <c r="C46" s="88">
        <f t="shared" si="0"/>
        <v>1515</v>
      </c>
      <c r="D46" s="13">
        <v>105</v>
      </c>
      <c r="E46" s="79">
        <v>608</v>
      </c>
      <c r="F46" s="79">
        <v>380</v>
      </c>
      <c r="G46" s="63">
        <v>402</v>
      </c>
      <c r="H46" s="13">
        <v>20</v>
      </c>
    </row>
    <row r="47" spans="1:8">
      <c r="A47" s="4">
        <v>45</v>
      </c>
      <c r="B47" s="21" t="s">
        <v>171</v>
      </c>
      <c r="C47" s="88">
        <f t="shared" si="0"/>
        <v>1435</v>
      </c>
      <c r="D47" s="13">
        <v>70</v>
      </c>
      <c r="E47" s="79">
        <v>610</v>
      </c>
      <c r="F47" s="79">
        <v>660</v>
      </c>
      <c r="G47" s="63">
        <v>35</v>
      </c>
      <c r="H47" s="13">
        <v>60</v>
      </c>
    </row>
    <row r="48" spans="1:8">
      <c r="A48" s="4">
        <v>46</v>
      </c>
      <c r="B48" s="21" t="s">
        <v>177</v>
      </c>
      <c r="C48" s="88">
        <f t="shared" si="0"/>
        <v>1373</v>
      </c>
      <c r="D48" s="13">
        <v>100</v>
      </c>
      <c r="E48" s="79">
        <v>590</v>
      </c>
      <c r="F48" s="79">
        <v>350</v>
      </c>
      <c r="G48" s="63">
        <v>298</v>
      </c>
      <c r="H48" s="13">
        <v>35</v>
      </c>
    </row>
    <row r="49" spans="1:8">
      <c r="A49" s="4">
        <v>47</v>
      </c>
      <c r="B49" s="21" t="s">
        <v>183</v>
      </c>
      <c r="C49" s="88">
        <f t="shared" si="0"/>
        <v>1348</v>
      </c>
      <c r="D49" s="13">
        <v>5</v>
      </c>
      <c r="E49" s="79">
        <v>790</v>
      </c>
      <c r="F49" s="79">
        <v>420</v>
      </c>
      <c r="G49" s="63">
        <v>73</v>
      </c>
      <c r="H49" s="13">
        <v>60</v>
      </c>
    </row>
    <row r="50" spans="1:8">
      <c r="A50" s="4">
        <v>48</v>
      </c>
      <c r="B50" s="21" t="s">
        <v>185</v>
      </c>
      <c r="C50" s="88">
        <f t="shared" si="0"/>
        <v>1323</v>
      </c>
      <c r="D50" s="13">
        <v>170</v>
      </c>
      <c r="E50" s="79">
        <v>300</v>
      </c>
      <c r="F50" s="79">
        <v>380</v>
      </c>
      <c r="G50" s="63">
        <v>443</v>
      </c>
      <c r="H50" s="13">
        <v>30</v>
      </c>
    </row>
    <row r="51" spans="1:8">
      <c r="A51" s="4">
        <v>49</v>
      </c>
      <c r="B51" s="21" t="s">
        <v>200</v>
      </c>
      <c r="C51" s="88">
        <f t="shared" si="0"/>
        <v>1209</v>
      </c>
      <c r="D51" s="13">
        <v>110</v>
      </c>
      <c r="E51" s="79">
        <v>420</v>
      </c>
      <c r="F51" s="79">
        <v>510</v>
      </c>
      <c r="G51" s="63">
        <v>79</v>
      </c>
      <c r="H51" s="13">
        <v>90</v>
      </c>
    </row>
    <row r="52" spans="1:8">
      <c r="A52" s="4">
        <v>50</v>
      </c>
      <c r="B52" s="21" t="s">
        <v>204</v>
      </c>
      <c r="C52" s="88">
        <f t="shared" si="0"/>
        <v>1111</v>
      </c>
      <c r="D52" s="13">
        <v>190</v>
      </c>
      <c r="E52" s="79">
        <v>180</v>
      </c>
      <c r="F52" s="79">
        <v>390</v>
      </c>
      <c r="G52" s="63">
        <v>331</v>
      </c>
      <c r="H52" s="13">
        <v>20</v>
      </c>
    </row>
    <row r="53" spans="1:8">
      <c r="A53" s="4">
        <v>51</v>
      </c>
      <c r="B53" s="7" t="s">
        <v>205</v>
      </c>
      <c r="C53" s="88">
        <f t="shared" si="0"/>
        <v>1097</v>
      </c>
      <c r="D53" s="14">
        <v>210</v>
      </c>
      <c r="E53" s="95">
        <v>340</v>
      </c>
      <c r="F53" s="95">
        <v>460</v>
      </c>
      <c r="G53" s="56">
        <v>47</v>
      </c>
      <c r="H53" s="14">
        <v>40</v>
      </c>
    </row>
    <row r="54" spans="1:8">
      <c r="A54" s="4">
        <v>52</v>
      </c>
      <c r="B54" s="21" t="s">
        <v>226</v>
      </c>
      <c r="C54" s="88">
        <f t="shared" si="0"/>
        <v>830</v>
      </c>
      <c r="D54" s="13">
        <v>100</v>
      </c>
      <c r="E54" s="79">
        <v>360</v>
      </c>
      <c r="F54" s="79">
        <v>240</v>
      </c>
      <c r="G54" s="63">
        <v>90</v>
      </c>
      <c r="H54" s="13">
        <v>40</v>
      </c>
    </row>
    <row r="55" spans="1:8">
      <c r="B55" s="22" t="s">
        <v>260</v>
      </c>
      <c r="C55" s="23">
        <f>AVERAGE(C3:C54)</f>
        <v>2524.1923076923076</v>
      </c>
    </row>
  </sheetData>
  <sheetProtection algorithmName="SHA-512" hashValue="TFcnHKuDoI4+xO+tmBeOVjKhqfF34SNpfkvBYR0MTTgLzF0hlXry0sTRa1sYsYWEGDGek7jvKI3MKf/ErT496w==" saltValue="ZRWzR+RHql3/kA0OV5eXCg==" spinCount="100000" sheet="1" objects="1" scenarios="1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9594"/>
    <pageSetUpPr fitToPage="1"/>
  </sheetPr>
  <dimension ref="A1:R1000"/>
  <sheetViews>
    <sheetView topLeftCell="A100" workbookViewId="0">
      <selection activeCell="N2" sqref="N2"/>
    </sheetView>
  </sheetViews>
  <sheetFormatPr defaultColWidth="14.42578125" defaultRowHeight="15" customHeight="1"/>
  <cols>
    <col min="1" max="1" width="5.42578125" customWidth="1"/>
    <col min="2" max="2" width="21.85546875" customWidth="1"/>
    <col min="3" max="3" width="11.42578125" customWidth="1"/>
    <col min="4" max="4" width="10.28515625" customWidth="1"/>
    <col min="5" max="5" width="10.42578125" customWidth="1"/>
    <col min="6" max="6" width="11.140625" customWidth="1"/>
    <col min="7" max="7" width="10.42578125" customWidth="1"/>
    <col min="8" max="8" width="10.85546875" customWidth="1"/>
    <col min="9" max="9" width="8.85546875" customWidth="1"/>
    <col min="10" max="10" width="5.42578125" customWidth="1"/>
    <col min="11" max="11" width="28.42578125" customWidth="1"/>
    <col min="12" max="12" width="9.140625" customWidth="1"/>
    <col min="13" max="26" width="8.85546875" customWidth="1"/>
  </cols>
  <sheetData>
    <row r="1" spans="1:17" ht="23.25" customHeight="1">
      <c r="A1" s="224" t="s">
        <v>333</v>
      </c>
      <c r="B1" s="221"/>
      <c r="C1" s="221"/>
      <c r="D1" s="221"/>
      <c r="E1" s="221"/>
      <c r="F1" s="221"/>
      <c r="G1" s="221"/>
      <c r="H1" s="221"/>
    </row>
    <row r="2" spans="1:17" ht="47.25">
      <c r="A2" s="1"/>
      <c r="B2" s="1" t="s">
        <v>2</v>
      </c>
      <c r="C2" s="5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7">
      <c r="A3" s="13">
        <v>1</v>
      </c>
      <c r="B3" s="96" t="s">
        <v>334</v>
      </c>
      <c r="C3" s="97">
        <f t="shared" ref="C3:C60" si="0">D3+E3+F3+G3+H3</f>
        <v>983</v>
      </c>
      <c r="D3" s="4">
        <v>60</v>
      </c>
      <c r="E3" s="4">
        <v>230</v>
      </c>
      <c r="F3" s="4">
        <v>324</v>
      </c>
      <c r="G3" s="4">
        <v>314</v>
      </c>
      <c r="H3" s="4">
        <v>55</v>
      </c>
      <c r="K3" s="58" t="s">
        <v>379</v>
      </c>
      <c r="L3" s="59" t="s">
        <v>317</v>
      </c>
    </row>
    <row r="4" spans="1:17">
      <c r="A4" s="13">
        <v>2</v>
      </c>
      <c r="B4" s="96" t="s">
        <v>136</v>
      </c>
      <c r="C4" s="97">
        <f t="shared" si="0"/>
        <v>1795</v>
      </c>
      <c r="D4" s="4">
        <v>110</v>
      </c>
      <c r="E4" s="4">
        <v>600</v>
      </c>
      <c r="F4" s="4">
        <v>786</v>
      </c>
      <c r="G4" s="4">
        <v>249</v>
      </c>
      <c r="H4" s="4">
        <v>50</v>
      </c>
      <c r="J4" s="4">
        <v>1</v>
      </c>
      <c r="K4" s="96" t="s">
        <v>334</v>
      </c>
      <c r="L4" s="65">
        <f t="shared" ref="L4:L15" si="1">SUM(M4:Q4)</f>
        <v>983</v>
      </c>
      <c r="M4" s="4">
        <v>60</v>
      </c>
      <c r="N4" s="4">
        <v>230</v>
      </c>
      <c r="O4" s="4">
        <v>324</v>
      </c>
      <c r="P4" s="4">
        <v>314</v>
      </c>
      <c r="Q4" s="4">
        <v>55</v>
      </c>
    </row>
    <row r="5" spans="1:17">
      <c r="A5" s="13">
        <v>3</v>
      </c>
      <c r="B5" s="96" t="s">
        <v>41</v>
      </c>
      <c r="C5" s="97">
        <f t="shared" si="0"/>
        <v>3884</v>
      </c>
      <c r="D5" s="9">
        <v>160</v>
      </c>
      <c r="E5" s="9">
        <v>879</v>
      </c>
      <c r="F5" s="9">
        <v>342</v>
      </c>
      <c r="G5" s="9">
        <v>2437</v>
      </c>
      <c r="H5" s="9">
        <v>66</v>
      </c>
      <c r="J5" s="4">
        <v>2</v>
      </c>
      <c r="K5" s="96" t="s">
        <v>136</v>
      </c>
      <c r="L5" s="65">
        <f t="shared" si="1"/>
        <v>1795</v>
      </c>
      <c r="M5" s="4">
        <v>110</v>
      </c>
      <c r="N5" s="4">
        <v>600</v>
      </c>
      <c r="O5" s="4">
        <v>786</v>
      </c>
      <c r="P5" s="4">
        <v>249</v>
      </c>
      <c r="Q5" s="4">
        <v>50</v>
      </c>
    </row>
    <row r="6" spans="1:17">
      <c r="A6" s="13">
        <v>4</v>
      </c>
      <c r="B6" s="96" t="s">
        <v>169</v>
      </c>
      <c r="C6" s="97">
        <f t="shared" si="0"/>
        <v>1472</v>
      </c>
      <c r="D6" s="4">
        <v>130</v>
      </c>
      <c r="E6" s="4">
        <v>340</v>
      </c>
      <c r="F6" s="4">
        <v>553</v>
      </c>
      <c r="G6" s="4">
        <v>329</v>
      </c>
      <c r="H6" s="4">
        <v>120</v>
      </c>
      <c r="J6" s="4">
        <v>3</v>
      </c>
      <c r="K6" s="98" t="s">
        <v>41</v>
      </c>
      <c r="L6" s="65">
        <f t="shared" si="1"/>
        <v>3884</v>
      </c>
      <c r="M6" s="9">
        <v>160</v>
      </c>
      <c r="N6" s="9">
        <v>879</v>
      </c>
      <c r="O6" s="9">
        <v>342</v>
      </c>
      <c r="P6" s="9">
        <v>2437</v>
      </c>
      <c r="Q6" s="9">
        <v>66</v>
      </c>
    </row>
    <row r="7" spans="1:17">
      <c r="A7" s="13">
        <v>5</v>
      </c>
      <c r="B7" s="96" t="s">
        <v>173</v>
      </c>
      <c r="C7" s="97">
        <f t="shared" si="0"/>
        <v>1418</v>
      </c>
      <c r="D7" s="4">
        <v>190</v>
      </c>
      <c r="E7" s="4">
        <v>360</v>
      </c>
      <c r="F7" s="4">
        <v>460</v>
      </c>
      <c r="G7" s="4">
        <v>408</v>
      </c>
      <c r="H7" s="4">
        <v>0</v>
      </c>
      <c r="J7" s="4">
        <v>4</v>
      </c>
      <c r="K7" s="96" t="s">
        <v>169</v>
      </c>
      <c r="L7" s="65">
        <f t="shared" si="1"/>
        <v>1472</v>
      </c>
      <c r="M7" s="4">
        <v>130</v>
      </c>
      <c r="N7" s="4">
        <v>340</v>
      </c>
      <c r="O7" s="4">
        <v>553</v>
      </c>
      <c r="P7" s="4">
        <v>329</v>
      </c>
      <c r="Q7" s="4">
        <v>120</v>
      </c>
    </row>
    <row r="8" spans="1:17">
      <c r="A8" s="13">
        <v>6</v>
      </c>
      <c r="B8" s="96" t="s">
        <v>174</v>
      </c>
      <c r="C8" s="97">
        <f t="shared" si="0"/>
        <v>1387</v>
      </c>
      <c r="D8" s="4">
        <v>140</v>
      </c>
      <c r="E8" s="4">
        <v>330</v>
      </c>
      <c r="F8" s="4">
        <v>153</v>
      </c>
      <c r="G8" s="4">
        <v>674</v>
      </c>
      <c r="H8" s="4">
        <v>90</v>
      </c>
      <c r="J8" s="4">
        <v>5</v>
      </c>
      <c r="K8" s="96" t="s">
        <v>173</v>
      </c>
      <c r="L8" s="65">
        <f t="shared" si="1"/>
        <v>1418</v>
      </c>
      <c r="M8" s="4">
        <v>190</v>
      </c>
      <c r="N8" s="4">
        <v>360</v>
      </c>
      <c r="O8" s="4">
        <v>460</v>
      </c>
      <c r="P8" s="4">
        <v>408</v>
      </c>
      <c r="Q8" s="4">
        <v>0</v>
      </c>
    </row>
    <row r="9" spans="1:17">
      <c r="A9" s="13">
        <v>7</v>
      </c>
      <c r="B9" s="96" t="s">
        <v>199</v>
      </c>
      <c r="C9" s="97">
        <f t="shared" si="0"/>
        <v>1226</v>
      </c>
      <c r="D9" s="4">
        <v>100</v>
      </c>
      <c r="E9" s="4">
        <v>340</v>
      </c>
      <c r="F9" s="4">
        <v>410</v>
      </c>
      <c r="G9" s="4">
        <v>286</v>
      </c>
      <c r="H9" s="4">
        <v>90</v>
      </c>
      <c r="J9" s="4">
        <v>6</v>
      </c>
      <c r="K9" s="96" t="s">
        <v>174</v>
      </c>
      <c r="L9" s="65">
        <f t="shared" si="1"/>
        <v>1387</v>
      </c>
      <c r="M9" s="4">
        <v>140</v>
      </c>
      <c r="N9" s="4">
        <v>330</v>
      </c>
      <c r="O9" s="4">
        <v>153</v>
      </c>
      <c r="P9" s="4">
        <v>674</v>
      </c>
      <c r="Q9" s="4">
        <v>90</v>
      </c>
    </row>
    <row r="10" spans="1:17">
      <c r="A10" s="13">
        <v>8</v>
      </c>
      <c r="B10" s="96" t="s">
        <v>214</v>
      </c>
      <c r="C10" s="97">
        <f t="shared" si="0"/>
        <v>1045</v>
      </c>
      <c r="D10" s="4">
        <v>110</v>
      </c>
      <c r="E10" s="4">
        <v>330</v>
      </c>
      <c r="F10" s="4">
        <v>363</v>
      </c>
      <c r="G10" s="4">
        <v>232</v>
      </c>
      <c r="H10" s="4">
        <v>10</v>
      </c>
      <c r="J10" s="4">
        <v>7</v>
      </c>
      <c r="K10" s="96" t="s">
        <v>199</v>
      </c>
      <c r="L10" s="65">
        <f t="shared" si="1"/>
        <v>1226</v>
      </c>
      <c r="M10" s="4">
        <v>100</v>
      </c>
      <c r="N10" s="4">
        <v>340</v>
      </c>
      <c r="O10" s="4">
        <v>410</v>
      </c>
      <c r="P10" s="4">
        <v>286</v>
      </c>
      <c r="Q10" s="4">
        <v>90</v>
      </c>
    </row>
    <row r="11" spans="1:17">
      <c r="A11" s="13">
        <v>9</v>
      </c>
      <c r="B11" s="96" t="s">
        <v>208</v>
      </c>
      <c r="C11" s="97">
        <f t="shared" si="0"/>
        <v>1079</v>
      </c>
      <c r="D11" s="4">
        <v>110</v>
      </c>
      <c r="E11" s="4">
        <v>340</v>
      </c>
      <c r="F11" s="4">
        <v>258</v>
      </c>
      <c r="G11" s="4">
        <v>291</v>
      </c>
      <c r="H11" s="4">
        <v>80</v>
      </c>
      <c r="J11" s="4">
        <v>8</v>
      </c>
      <c r="K11" s="96" t="s">
        <v>214</v>
      </c>
      <c r="L11" s="65">
        <f t="shared" si="1"/>
        <v>1045</v>
      </c>
      <c r="M11" s="4">
        <v>110</v>
      </c>
      <c r="N11" s="4">
        <v>330</v>
      </c>
      <c r="O11" s="4">
        <v>363</v>
      </c>
      <c r="P11" s="4">
        <v>232</v>
      </c>
      <c r="Q11" s="4">
        <v>10</v>
      </c>
    </row>
    <row r="12" spans="1:17">
      <c r="A12" s="13">
        <v>10</v>
      </c>
      <c r="B12" s="96" t="s">
        <v>246</v>
      </c>
      <c r="C12" s="99">
        <f t="shared" si="0"/>
        <v>589</v>
      </c>
      <c r="D12" s="4">
        <v>100</v>
      </c>
      <c r="E12" s="4">
        <v>270</v>
      </c>
      <c r="F12" s="4">
        <v>80</v>
      </c>
      <c r="G12" s="4">
        <v>139</v>
      </c>
      <c r="H12" s="4">
        <v>0</v>
      </c>
      <c r="J12" s="4">
        <v>9</v>
      </c>
      <c r="K12" s="96" t="s">
        <v>208</v>
      </c>
      <c r="L12" s="65">
        <f t="shared" si="1"/>
        <v>1079</v>
      </c>
      <c r="M12" s="4">
        <v>110</v>
      </c>
      <c r="N12" s="4">
        <v>340</v>
      </c>
      <c r="O12" s="4">
        <v>258</v>
      </c>
      <c r="P12" s="4">
        <v>291</v>
      </c>
      <c r="Q12" s="4">
        <v>80</v>
      </c>
    </row>
    <row r="13" spans="1:17">
      <c r="A13" s="13">
        <v>11</v>
      </c>
      <c r="B13" s="96" t="s">
        <v>210</v>
      </c>
      <c r="C13" s="97">
        <f t="shared" si="0"/>
        <v>1075</v>
      </c>
      <c r="D13" s="4">
        <v>60</v>
      </c>
      <c r="E13" s="4">
        <v>654</v>
      </c>
      <c r="F13" s="4">
        <v>230</v>
      </c>
      <c r="G13" s="4">
        <v>101</v>
      </c>
      <c r="H13" s="4">
        <v>30</v>
      </c>
      <c r="J13" s="4">
        <v>10</v>
      </c>
      <c r="K13" s="96" t="s">
        <v>246</v>
      </c>
      <c r="L13" s="65">
        <f t="shared" si="1"/>
        <v>589</v>
      </c>
      <c r="M13" s="4">
        <v>100</v>
      </c>
      <c r="N13" s="4">
        <v>270</v>
      </c>
      <c r="O13" s="4">
        <v>80</v>
      </c>
      <c r="P13" s="4">
        <v>139</v>
      </c>
      <c r="Q13" s="4">
        <v>0</v>
      </c>
    </row>
    <row r="14" spans="1:17">
      <c r="A14" s="13">
        <v>12</v>
      </c>
      <c r="B14" s="96" t="s">
        <v>248</v>
      </c>
      <c r="C14" s="97">
        <f t="shared" si="0"/>
        <v>502</v>
      </c>
      <c r="D14" s="4">
        <v>100</v>
      </c>
      <c r="E14" s="4">
        <v>240</v>
      </c>
      <c r="F14" s="4">
        <v>60</v>
      </c>
      <c r="G14" s="4">
        <v>102</v>
      </c>
      <c r="H14" s="4">
        <v>0</v>
      </c>
      <c r="J14" s="4">
        <v>11</v>
      </c>
      <c r="K14" s="96" t="s">
        <v>210</v>
      </c>
      <c r="L14" s="65">
        <f t="shared" si="1"/>
        <v>1075</v>
      </c>
      <c r="M14" s="4">
        <v>60</v>
      </c>
      <c r="N14" s="4">
        <v>654</v>
      </c>
      <c r="O14" s="4">
        <v>230</v>
      </c>
      <c r="P14" s="4">
        <v>101</v>
      </c>
      <c r="Q14" s="4">
        <v>30</v>
      </c>
    </row>
    <row r="15" spans="1:17">
      <c r="A15" s="13">
        <v>13</v>
      </c>
      <c r="B15" s="100" t="s">
        <v>39</v>
      </c>
      <c r="C15" s="97">
        <f t="shared" si="0"/>
        <v>3940</v>
      </c>
      <c r="D15" s="4">
        <v>170</v>
      </c>
      <c r="E15" s="4">
        <v>1293</v>
      </c>
      <c r="F15" s="4">
        <v>758</v>
      </c>
      <c r="G15" s="63">
        <v>1059</v>
      </c>
      <c r="H15" s="4">
        <v>660</v>
      </c>
      <c r="J15" s="4">
        <v>12</v>
      </c>
      <c r="K15" s="96" t="s">
        <v>248</v>
      </c>
      <c r="L15" s="65">
        <f t="shared" si="1"/>
        <v>502</v>
      </c>
      <c r="M15" s="4">
        <v>100</v>
      </c>
      <c r="N15" s="4">
        <v>240</v>
      </c>
      <c r="O15" s="4">
        <v>60</v>
      </c>
      <c r="P15" s="4">
        <v>102</v>
      </c>
      <c r="Q15" s="4">
        <v>0</v>
      </c>
    </row>
    <row r="16" spans="1:17">
      <c r="A16" s="13">
        <v>14</v>
      </c>
      <c r="B16" s="21" t="s">
        <v>140</v>
      </c>
      <c r="C16" s="97">
        <f t="shared" si="0"/>
        <v>1761</v>
      </c>
      <c r="D16" s="4">
        <v>110</v>
      </c>
      <c r="E16" s="4">
        <v>440</v>
      </c>
      <c r="F16" s="4">
        <v>503</v>
      </c>
      <c r="G16" s="63">
        <v>451</v>
      </c>
      <c r="H16" s="4">
        <v>257</v>
      </c>
      <c r="K16" s="9" t="s">
        <v>318</v>
      </c>
      <c r="L16" s="64">
        <f>AVERAGE(L4:L5,L7:L15)</f>
        <v>1142.8181818181818</v>
      </c>
    </row>
    <row r="17" spans="1:17">
      <c r="A17" s="13">
        <v>15</v>
      </c>
      <c r="B17" s="21" t="s">
        <v>118</v>
      </c>
      <c r="C17" s="97">
        <f t="shared" si="0"/>
        <v>2036</v>
      </c>
      <c r="D17" s="4">
        <v>110</v>
      </c>
      <c r="E17" s="4">
        <v>330</v>
      </c>
      <c r="F17" s="4">
        <v>705</v>
      </c>
      <c r="G17" s="63">
        <v>461</v>
      </c>
      <c r="H17" s="4">
        <v>430</v>
      </c>
      <c r="K17" s="9" t="s">
        <v>263</v>
      </c>
      <c r="L17" s="65">
        <f>(L6+L16)/2</f>
        <v>2513.409090909091</v>
      </c>
    </row>
    <row r="18" spans="1:17">
      <c r="A18" s="13">
        <v>16</v>
      </c>
      <c r="B18" s="21" t="s">
        <v>190</v>
      </c>
      <c r="C18" s="97">
        <f t="shared" si="0"/>
        <v>1298</v>
      </c>
      <c r="D18" s="4">
        <v>60</v>
      </c>
      <c r="E18" s="4">
        <v>390</v>
      </c>
      <c r="F18" s="4">
        <v>299</v>
      </c>
      <c r="G18" s="63">
        <v>234</v>
      </c>
      <c r="H18" s="4">
        <v>315</v>
      </c>
      <c r="K18" s="9" t="s">
        <v>272</v>
      </c>
      <c r="L18" s="64">
        <f>L16+L17</f>
        <v>3656.227272727273</v>
      </c>
    </row>
    <row r="19" spans="1:17">
      <c r="A19" s="13">
        <v>17</v>
      </c>
      <c r="B19" s="21" t="s">
        <v>35</v>
      </c>
      <c r="C19" s="97">
        <f t="shared" si="0"/>
        <v>4113</v>
      </c>
      <c r="D19" s="4">
        <v>120</v>
      </c>
      <c r="E19" s="4">
        <v>400</v>
      </c>
      <c r="F19" s="4">
        <v>696</v>
      </c>
      <c r="G19" s="63">
        <v>2805</v>
      </c>
      <c r="H19" s="4">
        <v>92</v>
      </c>
    </row>
    <row r="20" spans="1:17">
      <c r="A20" s="13">
        <v>18</v>
      </c>
      <c r="B20" s="21" t="s">
        <v>335</v>
      </c>
      <c r="C20" s="97">
        <f t="shared" si="0"/>
        <v>281</v>
      </c>
      <c r="D20" s="4">
        <v>5</v>
      </c>
      <c r="E20" s="4">
        <v>100</v>
      </c>
      <c r="F20" s="4">
        <v>50</v>
      </c>
      <c r="G20" s="63">
        <v>76</v>
      </c>
      <c r="H20" s="4">
        <v>50</v>
      </c>
      <c r="K20" s="70" t="s">
        <v>336</v>
      </c>
      <c r="L20" s="9" t="s">
        <v>317</v>
      </c>
      <c r="M20" s="57"/>
      <c r="N20" s="57"/>
      <c r="O20" s="57"/>
      <c r="P20" s="57"/>
    </row>
    <row r="21" spans="1:17" ht="15.75" customHeight="1">
      <c r="A21" s="13">
        <v>19</v>
      </c>
      <c r="B21" s="21" t="s">
        <v>212</v>
      </c>
      <c r="C21" s="97">
        <f t="shared" si="0"/>
        <v>1056</v>
      </c>
      <c r="D21" s="4">
        <v>90</v>
      </c>
      <c r="E21" s="4">
        <v>290</v>
      </c>
      <c r="F21" s="4">
        <v>232</v>
      </c>
      <c r="G21" s="63">
        <v>114</v>
      </c>
      <c r="H21" s="4">
        <v>330</v>
      </c>
      <c r="J21" s="4">
        <v>1</v>
      </c>
      <c r="K21" s="101" t="s">
        <v>39</v>
      </c>
      <c r="L21" s="16">
        <f t="shared" ref="L21:L31" si="2">SUM(M21:Q21)</f>
        <v>3940</v>
      </c>
      <c r="M21" s="4">
        <v>170</v>
      </c>
      <c r="N21" s="4">
        <v>1293</v>
      </c>
      <c r="O21" s="4">
        <v>758</v>
      </c>
      <c r="P21" s="68">
        <v>1059</v>
      </c>
      <c r="Q21" s="4">
        <v>660</v>
      </c>
    </row>
    <row r="22" spans="1:17" ht="15.75" customHeight="1">
      <c r="A22" s="13">
        <v>20</v>
      </c>
      <c r="B22" s="21" t="s">
        <v>184</v>
      </c>
      <c r="C22" s="97">
        <f t="shared" si="0"/>
        <v>1324</v>
      </c>
      <c r="D22" s="4">
        <v>70</v>
      </c>
      <c r="E22" s="4">
        <v>450</v>
      </c>
      <c r="F22" s="4">
        <v>569</v>
      </c>
      <c r="G22" s="63">
        <v>175</v>
      </c>
      <c r="H22" s="4">
        <v>60</v>
      </c>
      <c r="J22" s="4">
        <v>2</v>
      </c>
      <c r="K22" s="21" t="s">
        <v>140</v>
      </c>
      <c r="L22" s="16">
        <f t="shared" si="2"/>
        <v>1761</v>
      </c>
      <c r="M22" s="4">
        <v>110</v>
      </c>
      <c r="N22" s="4">
        <v>440</v>
      </c>
      <c r="O22" s="4">
        <v>503</v>
      </c>
      <c r="P22" s="63">
        <v>451</v>
      </c>
      <c r="Q22" s="4">
        <v>257</v>
      </c>
    </row>
    <row r="23" spans="1:17" ht="15.75" customHeight="1">
      <c r="A23" s="13">
        <v>21</v>
      </c>
      <c r="B23" s="21" t="s">
        <v>206</v>
      </c>
      <c r="C23" s="97">
        <f t="shared" si="0"/>
        <v>1092</v>
      </c>
      <c r="D23" s="4">
        <v>210</v>
      </c>
      <c r="E23" s="4">
        <v>290</v>
      </c>
      <c r="F23" s="4">
        <v>205</v>
      </c>
      <c r="G23" s="63">
        <v>315</v>
      </c>
      <c r="H23" s="4">
        <v>72</v>
      </c>
      <c r="J23" s="4">
        <v>3</v>
      </c>
      <c r="K23" s="21" t="s">
        <v>118</v>
      </c>
      <c r="L23" s="16">
        <f t="shared" si="2"/>
        <v>2036</v>
      </c>
      <c r="M23" s="4">
        <v>110</v>
      </c>
      <c r="N23" s="4">
        <v>330</v>
      </c>
      <c r="O23" s="4">
        <v>705</v>
      </c>
      <c r="P23" s="63">
        <v>461</v>
      </c>
      <c r="Q23" s="4">
        <v>430</v>
      </c>
    </row>
    <row r="24" spans="1:17" ht="15.75" customHeight="1">
      <c r="A24" s="13">
        <v>22</v>
      </c>
      <c r="B24" s="21" t="s">
        <v>103</v>
      </c>
      <c r="C24" s="97">
        <f t="shared" si="0"/>
        <v>2302</v>
      </c>
      <c r="D24" s="4">
        <v>130</v>
      </c>
      <c r="E24" s="4">
        <v>345</v>
      </c>
      <c r="F24" s="4">
        <v>535</v>
      </c>
      <c r="G24" s="63">
        <v>1242</v>
      </c>
      <c r="H24" s="4">
        <v>50</v>
      </c>
      <c r="J24" s="4">
        <v>4</v>
      </c>
      <c r="K24" s="21" t="s">
        <v>190</v>
      </c>
      <c r="L24" s="16">
        <f t="shared" si="2"/>
        <v>1298</v>
      </c>
      <c r="M24" s="4">
        <v>60</v>
      </c>
      <c r="N24" s="4">
        <v>390</v>
      </c>
      <c r="O24" s="4">
        <v>299</v>
      </c>
      <c r="P24" s="63">
        <v>234</v>
      </c>
      <c r="Q24" s="4">
        <v>315</v>
      </c>
    </row>
    <row r="25" spans="1:17" ht="15.75" customHeight="1">
      <c r="A25" s="13">
        <v>23</v>
      </c>
      <c r="B25" s="21" t="s">
        <v>192</v>
      </c>
      <c r="C25" s="97">
        <f t="shared" si="0"/>
        <v>1289</v>
      </c>
      <c r="D25" s="4">
        <v>10</v>
      </c>
      <c r="E25" s="4">
        <v>320</v>
      </c>
      <c r="F25" s="4">
        <v>338</v>
      </c>
      <c r="G25" s="63">
        <v>364</v>
      </c>
      <c r="H25" s="4">
        <v>257</v>
      </c>
      <c r="J25" s="4">
        <v>5</v>
      </c>
      <c r="K25" s="21" t="s">
        <v>35</v>
      </c>
      <c r="L25" s="16">
        <f t="shared" si="2"/>
        <v>4113</v>
      </c>
      <c r="M25" s="4">
        <v>120</v>
      </c>
      <c r="N25" s="4">
        <v>400</v>
      </c>
      <c r="O25" s="4">
        <v>696</v>
      </c>
      <c r="P25" s="63">
        <v>2805</v>
      </c>
      <c r="Q25" s="4">
        <v>92</v>
      </c>
    </row>
    <row r="26" spans="1:17" ht="15.75" customHeight="1">
      <c r="A26" s="13">
        <v>24</v>
      </c>
      <c r="B26" s="21" t="s">
        <v>33</v>
      </c>
      <c r="C26" s="97">
        <f t="shared" si="0"/>
        <v>4165</v>
      </c>
      <c r="D26" s="4">
        <v>230</v>
      </c>
      <c r="E26" s="4">
        <v>930</v>
      </c>
      <c r="F26" s="4">
        <v>1230</v>
      </c>
      <c r="G26" s="4">
        <v>700</v>
      </c>
      <c r="H26" s="4">
        <v>1075</v>
      </c>
      <c r="J26" s="4">
        <v>6</v>
      </c>
      <c r="K26" s="21" t="s">
        <v>335</v>
      </c>
      <c r="L26" s="16">
        <f t="shared" si="2"/>
        <v>281</v>
      </c>
      <c r="M26" s="4">
        <v>5</v>
      </c>
      <c r="N26" s="4">
        <v>100</v>
      </c>
      <c r="O26" s="4">
        <v>50</v>
      </c>
      <c r="P26" s="63">
        <v>76</v>
      </c>
      <c r="Q26" s="4">
        <v>50</v>
      </c>
    </row>
    <row r="27" spans="1:17" ht="15.75" customHeight="1">
      <c r="A27" s="13">
        <v>25</v>
      </c>
      <c r="B27" s="100" t="s">
        <v>30</v>
      </c>
      <c r="C27" s="97">
        <f t="shared" si="0"/>
        <v>4291</v>
      </c>
      <c r="D27" s="102">
        <v>345</v>
      </c>
      <c r="E27" s="102">
        <v>880</v>
      </c>
      <c r="F27" s="102">
        <v>746</v>
      </c>
      <c r="G27" s="63">
        <v>1800</v>
      </c>
      <c r="H27" s="102">
        <v>520</v>
      </c>
      <c r="J27" s="4">
        <v>7</v>
      </c>
      <c r="K27" s="21" t="s">
        <v>212</v>
      </c>
      <c r="L27" s="16">
        <f t="shared" si="2"/>
        <v>1056</v>
      </c>
      <c r="M27" s="4">
        <v>90</v>
      </c>
      <c r="N27" s="4">
        <v>290</v>
      </c>
      <c r="O27" s="4">
        <v>232</v>
      </c>
      <c r="P27" s="63">
        <v>114</v>
      </c>
      <c r="Q27" s="4">
        <v>330</v>
      </c>
    </row>
    <row r="28" spans="1:17" ht="15.75" customHeight="1">
      <c r="A28" s="13">
        <v>26</v>
      </c>
      <c r="B28" s="21" t="s">
        <v>28</v>
      </c>
      <c r="C28" s="97">
        <f t="shared" si="0"/>
        <v>4348</v>
      </c>
      <c r="D28" s="102">
        <v>310</v>
      </c>
      <c r="E28" s="102">
        <v>460</v>
      </c>
      <c r="F28" s="102">
        <v>1553</v>
      </c>
      <c r="G28" s="63">
        <v>1815</v>
      </c>
      <c r="H28" s="102">
        <v>210</v>
      </c>
      <c r="J28" s="4">
        <v>8</v>
      </c>
      <c r="K28" s="21" t="s">
        <v>184</v>
      </c>
      <c r="L28" s="16">
        <f t="shared" si="2"/>
        <v>1324</v>
      </c>
      <c r="M28" s="4">
        <v>70</v>
      </c>
      <c r="N28" s="4">
        <v>450</v>
      </c>
      <c r="O28" s="4">
        <v>569</v>
      </c>
      <c r="P28" s="63">
        <v>175</v>
      </c>
      <c r="Q28" s="4">
        <v>60</v>
      </c>
    </row>
    <row r="29" spans="1:17" ht="15.75" customHeight="1">
      <c r="A29" s="13">
        <v>27</v>
      </c>
      <c r="B29" s="21" t="s">
        <v>134</v>
      </c>
      <c r="C29" s="97">
        <f t="shared" si="0"/>
        <v>1814</v>
      </c>
      <c r="D29" s="102">
        <v>155</v>
      </c>
      <c r="E29" s="102">
        <v>330</v>
      </c>
      <c r="F29" s="102">
        <v>476</v>
      </c>
      <c r="G29" s="63">
        <v>448</v>
      </c>
      <c r="H29" s="102">
        <v>405</v>
      </c>
      <c r="J29" s="4">
        <v>9</v>
      </c>
      <c r="K29" s="21" t="s">
        <v>206</v>
      </c>
      <c r="L29" s="16">
        <f t="shared" si="2"/>
        <v>1092</v>
      </c>
      <c r="M29" s="4">
        <v>210</v>
      </c>
      <c r="N29" s="4">
        <v>290</v>
      </c>
      <c r="O29" s="4">
        <v>205</v>
      </c>
      <c r="P29" s="63">
        <v>315</v>
      </c>
      <c r="Q29" s="4">
        <v>72</v>
      </c>
    </row>
    <row r="30" spans="1:17" ht="15.75" customHeight="1">
      <c r="A30" s="13">
        <v>28</v>
      </c>
      <c r="B30" s="21" t="s">
        <v>76</v>
      </c>
      <c r="C30" s="97">
        <f t="shared" si="0"/>
        <v>2739</v>
      </c>
      <c r="D30" s="102">
        <v>185</v>
      </c>
      <c r="E30" s="102">
        <v>150</v>
      </c>
      <c r="F30" s="102">
        <v>130</v>
      </c>
      <c r="G30" s="63">
        <v>439</v>
      </c>
      <c r="H30" s="102">
        <v>1835</v>
      </c>
      <c r="J30" s="4">
        <v>10</v>
      </c>
      <c r="K30" s="21" t="s">
        <v>103</v>
      </c>
      <c r="L30" s="16">
        <f t="shared" si="2"/>
        <v>2302</v>
      </c>
      <c r="M30" s="4">
        <v>130</v>
      </c>
      <c r="N30" s="4">
        <v>345</v>
      </c>
      <c r="O30" s="4">
        <v>535</v>
      </c>
      <c r="P30" s="63">
        <v>1242</v>
      </c>
      <c r="Q30" s="4">
        <v>50</v>
      </c>
    </row>
    <row r="31" spans="1:17" ht="15.75" customHeight="1">
      <c r="A31" s="13">
        <v>29</v>
      </c>
      <c r="B31" s="21" t="s">
        <v>182</v>
      </c>
      <c r="C31" s="97">
        <f t="shared" si="0"/>
        <v>1350</v>
      </c>
      <c r="D31" s="102">
        <v>215</v>
      </c>
      <c r="E31" s="102">
        <v>90</v>
      </c>
      <c r="F31" s="102">
        <v>180</v>
      </c>
      <c r="G31" s="63">
        <v>360</v>
      </c>
      <c r="H31" s="102">
        <v>505</v>
      </c>
      <c r="J31" s="4">
        <v>11</v>
      </c>
      <c r="K31" s="21" t="s">
        <v>192</v>
      </c>
      <c r="L31" s="16">
        <f t="shared" si="2"/>
        <v>1289</v>
      </c>
      <c r="M31" s="4">
        <v>10</v>
      </c>
      <c r="N31" s="4">
        <v>320</v>
      </c>
      <c r="O31" s="4">
        <v>338</v>
      </c>
      <c r="P31" s="63">
        <v>364</v>
      </c>
      <c r="Q31" s="4">
        <v>257</v>
      </c>
    </row>
    <row r="32" spans="1:17" ht="15.75" customHeight="1">
      <c r="A32" s="13">
        <v>30</v>
      </c>
      <c r="B32" s="21" t="s">
        <v>132</v>
      </c>
      <c r="C32" s="97">
        <f t="shared" si="0"/>
        <v>1821</v>
      </c>
      <c r="D32" s="102">
        <v>160</v>
      </c>
      <c r="E32" s="102">
        <v>210</v>
      </c>
      <c r="F32" s="102">
        <v>866</v>
      </c>
      <c r="G32" s="103">
        <v>480</v>
      </c>
      <c r="H32" s="102">
        <v>105</v>
      </c>
      <c r="K32" s="9" t="s">
        <v>318</v>
      </c>
      <c r="L32" s="64">
        <f>AVERAGE(L22:L31)</f>
        <v>1655.2</v>
      </c>
    </row>
    <row r="33" spans="1:17" ht="15.75" customHeight="1">
      <c r="A33" s="13">
        <v>31</v>
      </c>
      <c r="B33" s="21" t="s">
        <v>115</v>
      </c>
      <c r="C33" s="97">
        <f t="shared" si="0"/>
        <v>2059</v>
      </c>
      <c r="D33" s="102">
        <v>120</v>
      </c>
      <c r="E33" s="102">
        <v>600</v>
      </c>
      <c r="F33" s="102">
        <v>861</v>
      </c>
      <c r="G33" s="63">
        <v>363</v>
      </c>
      <c r="H33" s="102">
        <v>115</v>
      </c>
      <c r="K33" s="9" t="s">
        <v>263</v>
      </c>
      <c r="L33" s="65">
        <f>(L21+L32)/2</f>
        <v>2797.6</v>
      </c>
    </row>
    <row r="34" spans="1:17" ht="15.75" customHeight="1">
      <c r="A34" s="13">
        <v>32</v>
      </c>
      <c r="B34" s="21" t="s">
        <v>149</v>
      </c>
      <c r="C34" s="97">
        <f t="shared" si="0"/>
        <v>1669</v>
      </c>
      <c r="D34" s="102">
        <v>225</v>
      </c>
      <c r="E34" s="102">
        <v>310</v>
      </c>
      <c r="F34" s="102">
        <v>265</v>
      </c>
      <c r="G34" s="63">
        <v>274</v>
      </c>
      <c r="H34" s="102">
        <v>595</v>
      </c>
      <c r="K34" s="9" t="s">
        <v>272</v>
      </c>
      <c r="L34" s="64">
        <f>L32+L33</f>
        <v>4452.8</v>
      </c>
    </row>
    <row r="35" spans="1:17" ht="15.75" customHeight="1">
      <c r="A35" s="13">
        <v>33</v>
      </c>
      <c r="B35" s="21" t="s">
        <v>180</v>
      </c>
      <c r="C35" s="104">
        <f t="shared" si="0"/>
        <v>1355</v>
      </c>
      <c r="D35" s="4">
        <v>140</v>
      </c>
      <c r="E35" s="4">
        <v>350</v>
      </c>
      <c r="F35" s="4">
        <v>340</v>
      </c>
      <c r="G35" s="63">
        <v>305</v>
      </c>
      <c r="H35" s="4">
        <v>220</v>
      </c>
    </row>
    <row r="36" spans="1:17" ht="15.75" customHeight="1">
      <c r="A36" s="13">
        <v>34</v>
      </c>
      <c r="B36" s="66" t="s">
        <v>116</v>
      </c>
      <c r="C36" s="97">
        <f t="shared" si="0"/>
        <v>2046</v>
      </c>
      <c r="D36" s="4">
        <v>270</v>
      </c>
      <c r="E36" s="4">
        <v>600</v>
      </c>
      <c r="F36" s="4">
        <v>473</v>
      </c>
      <c r="G36" s="63">
        <v>593</v>
      </c>
      <c r="H36" s="4">
        <v>110</v>
      </c>
      <c r="K36" s="58" t="s">
        <v>337</v>
      </c>
      <c r="L36" s="59" t="s">
        <v>317</v>
      </c>
    </row>
    <row r="37" spans="1:17" ht="15.75" customHeight="1">
      <c r="A37" s="13">
        <v>35</v>
      </c>
      <c r="B37" s="21" t="s">
        <v>231</v>
      </c>
      <c r="C37" s="97">
        <f t="shared" si="0"/>
        <v>795</v>
      </c>
      <c r="D37" s="4">
        <v>80</v>
      </c>
      <c r="E37" s="4">
        <v>210</v>
      </c>
      <c r="F37" s="4">
        <v>312</v>
      </c>
      <c r="G37" s="63">
        <v>123</v>
      </c>
      <c r="H37" s="4">
        <v>70</v>
      </c>
      <c r="J37" s="7">
        <v>1</v>
      </c>
      <c r="K37" s="21" t="s">
        <v>33</v>
      </c>
      <c r="L37" s="16">
        <f t="shared" ref="L37:L46" si="3">SUM(M37:Q37)</f>
        <v>4165</v>
      </c>
      <c r="M37" s="4">
        <v>230</v>
      </c>
      <c r="N37" s="4">
        <v>930</v>
      </c>
      <c r="O37" s="4">
        <v>1230</v>
      </c>
      <c r="P37" s="4">
        <v>700</v>
      </c>
      <c r="Q37" s="4">
        <v>1075</v>
      </c>
    </row>
    <row r="38" spans="1:17" ht="15.75" customHeight="1">
      <c r="A38" s="13">
        <v>36</v>
      </c>
      <c r="B38" s="21" t="s">
        <v>223</v>
      </c>
      <c r="C38" s="97">
        <f t="shared" si="0"/>
        <v>859</v>
      </c>
      <c r="D38" s="4">
        <v>100</v>
      </c>
      <c r="E38" s="4">
        <v>330</v>
      </c>
      <c r="F38" s="4">
        <v>200</v>
      </c>
      <c r="G38" s="63">
        <v>159</v>
      </c>
      <c r="H38" s="4">
        <v>70</v>
      </c>
      <c r="J38" s="7">
        <v>2</v>
      </c>
      <c r="K38" s="101" t="s">
        <v>30</v>
      </c>
      <c r="L38" s="16">
        <f t="shared" si="3"/>
        <v>4291</v>
      </c>
      <c r="M38" s="59">
        <v>345</v>
      </c>
      <c r="N38" s="59">
        <v>880</v>
      </c>
      <c r="O38" s="59">
        <v>746</v>
      </c>
      <c r="P38" s="68">
        <v>1800</v>
      </c>
      <c r="Q38" s="59">
        <v>520</v>
      </c>
    </row>
    <row r="39" spans="1:17" ht="15.75" customHeight="1">
      <c r="A39" s="13">
        <v>37</v>
      </c>
      <c r="B39" s="21" t="s">
        <v>241</v>
      </c>
      <c r="C39" s="97">
        <f t="shared" si="0"/>
        <v>690</v>
      </c>
      <c r="D39" s="4">
        <v>120</v>
      </c>
      <c r="E39" s="4">
        <v>230</v>
      </c>
      <c r="F39" s="4">
        <v>59</v>
      </c>
      <c r="G39" s="63">
        <v>231</v>
      </c>
      <c r="H39" s="4">
        <v>50</v>
      </c>
      <c r="J39" s="7">
        <v>3</v>
      </c>
      <c r="K39" s="21" t="s">
        <v>28</v>
      </c>
      <c r="L39" s="16">
        <f t="shared" si="3"/>
        <v>4348</v>
      </c>
      <c r="M39" s="102">
        <v>310</v>
      </c>
      <c r="N39" s="102">
        <v>460</v>
      </c>
      <c r="O39" s="102">
        <v>1553</v>
      </c>
      <c r="P39" s="63">
        <v>1815</v>
      </c>
      <c r="Q39" s="102">
        <v>210</v>
      </c>
    </row>
    <row r="40" spans="1:17" ht="15.75" customHeight="1">
      <c r="A40" s="13">
        <v>38</v>
      </c>
      <c r="B40" s="21" t="s">
        <v>233</v>
      </c>
      <c r="C40" s="97">
        <f t="shared" si="0"/>
        <v>772</v>
      </c>
      <c r="D40" s="4">
        <v>100</v>
      </c>
      <c r="E40" s="4">
        <v>350</v>
      </c>
      <c r="F40" s="4">
        <v>50</v>
      </c>
      <c r="G40" s="63">
        <v>232</v>
      </c>
      <c r="H40" s="4">
        <v>40</v>
      </c>
      <c r="J40" s="7">
        <v>4</v>
      </c>
      <c r="K40" s="21" t="s">
        <v>134</v>
      </c>
      <c r="L40" s="16">
        <f t="shared" si="3"/>
        <v>1814</v>
      </c>
      <c r="M40" s="102">
        <v>155</v>
      </c>
      <c r="N40" s="102">
        <v>330</v>
      </c>
      <c r="O40" s="102">
        <v>476</v>
      </c>
      <c r="P40" s="63">
        <v>448</v>
      </c>
      <c r="Q40" s="102">
        <v>405</v>
      </c>
    </row>
    <row r="41" spans="1:17" ht="15.75" customHeight="1">
      <c r="A41" s="13">
        <v>39</v>
      </c>
      <c r="B41" s="21" t="s">
        <v>338</v>
      </c>
      <c r="C41" s="97">
        <f t="shared" si="0"/>
        <v>293</v>
      </c>
      <c r="D41" s="4">
        <v>10</v>
      </c>
      <c r="E41" s="4">
        <v>0</v>
      </c>
      <c r="F41" s="4">
        <v>100</v>
      </c>
      <c r="G41" s="4">
        <v>93</v>
      </c>
      <c r="H41" s="4">
        <v>90</v>
      </c>
      <c r="J41" s="7">
        <v>5</v>
      </c>
      <c r="K41" s="21" t="s">
        <v>76</v>
      </c>
      <c r="L41" s="16">
        <f t="shared" si="3"/>
        <v>2739</v>
      </c>
      <c r="M41" s="102">
        <v>185</v>
      </c>
      <c r="N41" s="102">
        <v>150</v>
      </c>
      <c r="O41" s="102">
        <v>130</v>
      </c>
      <c r="P41" s="63">
        <v>439</v>
      </c>
      <c r="Q41" s="102">
        <v>1835</v>
      </c>
    </row>
    <row r="42" spans="1:17" ht="15.75" customHeight="1">
      <c r="A42" s="13">
        <v>40</v>
      </c>
      <c r="B42" s="21" t="s">
        <v>258</v>
      </c>
      <c r="C42" s="97">
        <f t="shared" si="0"/>
        <v>120</v>
      </c>
      <c r="D42" s="4">
        <v>10</v>
      </c>
      <c r="E42" s="4">
        <v>0</v>
      </c>
      <c r="F42" s="4">
        <v>50</v>
      </c>
      <c r="G42" s="4">
        <v>20</v>
      </c>
      <c r="H42" s="4">
        <v>40</v>
      </c>
      <c r="J42" s="7">
        <v>6</v>
      </c>
      <c r="K42" s="21" t="s">
        <v>182</v>
      </c>
      <c r="L42" s="16">
        <f t="shared" si="3"/>
        <v>1350</v>
      </c>
      <c r="M42" s="102">
        <v>215</v>
      </c>
      <c r="N42" s="102">
        <v>90</v>
      </c>
      <c r="O42" s="102">
        <v>180</v>
      </c>
      <c r="P42" s="63">
        <v>360</v>
      </c>
      <c r="Q42" s="102">
        <v>505</v>
      </c>
    </row>
    <row r="43" spans="1:17" ht="15.75" customHeight="1">
      <c r="A43" s="13">
        <v>41</v>
      </c>
      <c r="B43" s="100" t="s">
        <v>106</v>
      </c>
      <c r="C43" s="97">
        <f t="shared" si="0"/>
        <v>2248</v>
      </c>
      <c r="D43" s="4">
        <v>120</v>
      </c>
      <c r="E43" s="4">
        <v>800</v>
      </c>
      <c r="F43" s="4">
        <v>575</v>
      </c>
      <c r="G43" s="63">
        <v>686</v>
      </c>
      <c r="H43" s="4">
        <v>67</v>
      </c>
      <c r="J43" s="7">
        <v>7</v>
      </c>
      <c r="K43" s="21" t="s">
        <v>132</v>
      </c>
      <c r="L43" s="16">
        <f t="shared" si="3"/>
        <v>1821</v>
      </c>
      <c r="M43" s="102">
        <v>160</v>
      </c>
      <c r="N43" s="102">
        <v>210</v>
      </c>
      <c r="O43" s="102">
        <v>866</v>
      </c>
      <c r="P43" s="103">
        <v>480</v>
      </c>
      <c r="Q43" s="102">
        <v>105</v>
      </c>
    </row>
    <row r="44" spans="1:17" ht="15.75" customHeight="1">
      <c r="A44" s="13">
        <v>42</v>
      </c>
      <c r="B44" s="21" t="s">
        <v>110</v>
      </c>
      <c r="C44" s="97">
        <f t="shared" si="0"/>
        <v>2107</v>
      </c>
      <c r="D44" s="4">
        <v>140</v>
      </c>
      <c r="E44" s="4">
        <v>690</v>
      </c>
      <c r="F44" s="4">
        <v>941</v>
      </c>
      <c r="G44" s="63">
        <v>257</v>
      </c>
      <c r="H44" s="4">
        <v>79</v>
      </c>
      <c r="J44" s="7">
        <v>8</v>
      </c>
      <c r="K44" s="21" t="s">
        <v>115</v>
      </c>
      <c r="L44" s="16">
        <f t="shared" si="3"/>
        <v>2059</v>
      </c>
      <c r="M44" s="102">
        <v>120</v>
      </c>
      <c r="N44" s="102">
        <v>600</v>
      </c>
      <c r="O44" s="102">
        <v>861</v>
      </c>
      <c r="P44" s="63">
        <v>363</v>
      </c>
      <c r="Q44" s="102">
        <v>115</v>
      </c>
    </row>
    <row r="45" spans="1:17" ht="15.75" customHeight="1">
      <c r="A45" s="13">
        <v>43</v>
      </c>
      <c r="B45" s="21" t="s">
        <v>161</v>
      </c>
      <c r="C45" s="97">
        <f t="shared" si="0"/>
        <v>1530</v>
      </c>
      <c r="D45" s="4">
        <v>90</v>
      </c>
      <c r="E45" s="4">
        <v>390</v>
      </c>
      <c r="F45" s="4">
        <v>665</v>
      </c>
      <c r="G45" s="63">
        <v>328</v>
      </c>
      <c r="H45" s="4">
        <v>57</v>
      </c>
      <c r="J45" s="7">
        <v>9</v>
      </c>
      <c r="K45" s="21" t="s">
        <v>149</v>
      </c>
      <c r="L45" s="16">
        <f t="shared" si="3"/>
        <v>1669</v>
      </c>
      <c r="M45" s="102">
        <v>225</v>
      </c>
      <c r="N45" s="102">
        <v>310</v>
      </c>
      <c r="O45" s="102">
        <v>265</v>
      </c>
      <c r="P45" s="63">
        <v>274</v>
      </c>
      <c r="Q45" s="102">
        <v>595</v>
      </c>
    </row>
    <row r="46" spans="1:17" ht="15.75" customHeight="1">
      <c r="A46" s="13">
        <v>44</v>
      </c>
      <c r="B46" s="21" t="s">
        <v>95</v>
      </c>
      <c r="C46" s="97">
        <f t="shared" si="0"/>
        <v>2410</v>
      </c>
      <c r="D46" s="4">
        <v>120</v>
      </c>
      <c r="E46" s="4">
        <v>885</v>
      </c>
      <c r="F46" s="4">
        <v>540</v>
      </c>
      <c r="G46" s="63">
        <v>786</v>
      </c>
      <c r="H46" s="4">
        <v>79</v>
      </c>
      <c r="J46" s="7">
        <v>10</v>
      </c>
      <c r="K46" s="21" t="s">
        <v>180</v>
      </c>
      <c r="L46" s="16">
        <f t="shared" si="3"/>
        <v>1355</v>
      </c>
      <c r="M46" s="102">
        <v>140</v>
      </c>
      <c r="N46" s="102">
        <v>350</v>
      </c>
      <c r="O46" s="102">
        <v>340</v>
      </c>
      <c r="P46" s="63">
        <v>305</v>
      </c>
      <c r="Q46" s="102">
        <v>220</v>
      </c>
    </row>
    <row r="47" spans="1:17" ht="15.75" customHeight="1">
      <c r="A47" s="13">
        <v>45</v>
      </c>
      <c r="B47" s="21" t="s">
        <v>197</v>
      </c>
      <c r="C47" s="97">
        <f t="shared" si="0"/>
        <v>1245</v>
      </c>
      <c r="D47" s="4">
        <v>110</v>
      </c>
      <c r="E47" s="4">
        <v>330</v>
      </c>
      <c r="F47" s="4">
        <v>435</v>
      </c>
      <c r="G47" s="63">
        <v>308</v>
      </c>
      <c r="H47" s="4">
        <v>62</v>
      </c>
      <c r="K47" s="9" t="s">
        <v>318</v>
      </c>
      <c r="L47" s="64">
        <f>AVERAGE(L37,L39:L46)</f>
        <v>2368.8888888888887</v>
      </c>
    </row>
    <row r="48" spans="1:17" ht="15.75" customHeight="1">
      <c r="A48" s="13">
        <v>46</v>
      </c>
      <c r="B48" s="21" t="s">
        <v>121</v>
      </c>
      <c r="C48" s="97">
        <f t="shared" si="0"/>
        <v>1988</v>
      </c>
      <c r="D48" s="4">
        <v>200</v>
      </c>
      <c r="E48" s="4">
        <v>410</v>
      </c>
      <c r="F48" s="4">
        <v>512</v>
      </c>
      <c r="G48" s="63">
        <v>761</v>
      </c>
      <c r="H48" s="4">
        <v>105</v>
      </c>
      <c r="K48" s="9" t="s">
        <v>263</v>
      </c>
      <c r="L48" s="105">
        <f>(L38+L47)/2</f>
        <v>3329.9444444444443</v>
      </c>
    </row>
    <row r="49" spans="1:17" ht="15.75" customHeight="1">
      <c r="A49" s="13">
        <v>47</v>
      </c>
      <c r="B49" s="21" t="s">
        <v>207</v>
      </c>
      <c r="C49" s="97">
        <f t="shared" si="0"/>
        <v>1087</v>
      </c>
      <c r="D49" s="4">
        <v>10</v>
      </c>
      <c r="E49" s="4">
        <v>410</v>
      </c>
      <c r="F49" s="4">
        <v>369</v>
      </c>
      <c r="G49" s="63">
        <v>246</v>
      </c>
      <c r="H49" s="4">
        <v>52</v>
      </c>
      <c r="K49" s="9" t="s">
        <v>272</v>
      </c>
      <c r="L49" s="64">
        <f>L47+L48</f>
        <v>5698.833333333333</v>
      </c>
    </row>
    <row r="50" spans="1:17" ht="15.75" customHeight="1">
      <c r="A50" s="13">
        <v>48</v>
      </c>
      <c r="B50" s="96" t="s">
        <v>81</v>
      </c>
      <c r="C50" s="97">
        <f t="shared" si="0"/>
        <v>2626</v>
      </c>
      <c r="D50" s="4">
        <v>110</v>
      </c>
      <c r="E50" s="4">
        <v>630</v>
      </c>
      <c r="F50" s="4">
        <v>943</v>
      </c>
      <c r="G50" s="63">
        <v>363</v>
      </c>
      <c r="H50" s="4">
        <v>580</v>
      </c>
    </row>
    <row r="51" spans="1:17" ht="15.75" customHeight="1">
      <c r="A51" s="13">
        <v>49</v>
      </c>
      <c r="B51" s="96" t="s">
        <v>198</v>
      </c>
      <c r="C51" s="97">
        <f t="shared" si="0"/>
        <v>1240</v>
      </c>
      <c r="D51" s="4">
        <v>110</v>
      </c>
      <c r="E51" s="4">
        <v>360</v>
      </c>
      <c r="F51" s="4">
        <v>336</v>
      </c>
      <c r="G51" s="63">
        <v>364</v>
      </c>
      <c r="H51" s="4">
        <v>70</v>
      </c>
      <c r="K51" s="58" t="s">
        <v>339</v>
      </c>
      <c r="L51" s="59" t="s">
        <v>317</v>
      </c>
    </row>
    <row r="52" spans="1:17" ht="15.75" customHeight="1">
      <c r="A52" s="13">
        <v>50</v>
      </c>
      <c r="B52" s="96" t="s">
        <v>85</v>
      </c>
      <c r="C52" s="97">
        <f t="shared" si="0"/>
        <v>2527</v>
      </c>
      <c r="D52" s="4">
        <v>170</v>
      </c>
      <c r="E52" s="4">
        <v>180</v>
      </c>
      <c r="F52" s="4">
        <v>800</v>
      </c>
      <c r="G52" s="63">
        <v>692</v>
      </c>
      <c r="H52" s="4">
        <v>685</v>
      </c>
      <c r="J52" s="4">
        <v>1</v>
      </c>
      <c r="K52" s="66" t="s">
        <v>116</v>
      </c>
      <c r="L52" s="16">
        <f t="shared" ref="L52:L58" si="4">SUM(M52:Q52)</f>
        <v>2046</v>
      </c>
      <c r="M52" s="9">
        <v>270</v>
      </c>
      <c r="N52" s="9">
        <v>600</v>
      </c>
      <c r="O52" s="9">
        <v>473</v>
      </c>
      <c r="P52" s="68">
        <v>593</v>
      </c>
      <c r="Q52" s="9">
        <v>110</v>
      </c>
    </row>
    <row r="53" spans="1:17" ht="15.75" customHeight="1">
      <c r="A53" s="13">
        <v>51</v>
      </c>
      <c r="B53" s="96" t="s">
        <v>181</v>
      </c>
      <c r="C53" s="97">
        <f t="shared" si="0"/>
        <v>1350.5</v>
      </c>
      <c r="D53" s="4">
        <v>110</v>
      </c>
      <c r="E53" s="4">
        <v>344</v>
      </c>
      <c r="F53" s="4">
        <v>566</v>
      </c>
      <c r="G53" s="63">
        <v>255.5</v>
      </c>
      <c r="H53" s="4">
        <v>75</v>
      </c>
      <c r="J53" s="4">
        <v>2</v>
      </c>
      <c r="K53" s="21" t="s">
        <v>231</v>
      </c>
      <c r="L53" s="16">
        <f t="shared" si="4"/>
        <v>795</v>
      </c>
      <c r="M53" s="4">
        <v>80</v>
      </c>
      <c r="N53" s="4">
        <v>210</v>
      </c>
      <c r="O53" s="4">
        <v>312</v>
      </c>
      <c r="P53" s="63">
        <v>123</v>
      </c>
      <c r="Q53" s="4">
        <v>70</v>
      </c>
    </row>
    <row r="54" spans="1:17" ht="15.75" customHeight="1">
      <c r="A54" s="13">
        <v>52</v>
      </c>
      <c r="B54" s="96" t="s">
        <v>176</v>
      </c>
      <c r="C54" s="97">
        <f t="shared" si="0"/>
        <v>1382</v>
      </c>
      <c r="D54" s="4">
        <v>5</v>
      </c>
      <c r="E54" s="4">
        <v>450</v>
      </c>
      <c r="F54" s="4">
        <v>740</v>
      </c>
      <c r="G54" s="63">
        <v>77</v>
      </c>
      <c r="H54" s="4">
        <v>110</v>
      </c>
      <c r="J54" s="4">
        <v>3</v>
      </c>
      <c r="K54" s="21" t="s">
        <v>223</v>
      </c>
      <c r="L54" s="16">
        <f t="shared" si="4"/>
        <v>859</v>
      </c>
      <c r="M54" s="4">
        <v>100</v>
      </c>
      <c r="N54" s="4">
        <v>330</v>
      </c>
      <c r="O54" s="4">
        <v>200</v>
      </c>
      <c r="P54" s="63">
        <v>159</v>
      </c>
      <c r="Q54" s="4">
        <v>70</v>
      </c>
    </row>
    <row r="55" spans="1:17" ht="15.75" customHeight="1">
      <c r="A55" s="13">
        <v>53</v>
      </c>
      <c r="B55" s="96" t="s">
        <v>101</v>
      </c>
      <c r="C55" s="97">
        <f t="shared" si="0"/>
        <v>2324</v>
      </c>
      <c r="D55" s="4">
        <v>90</v>
      </c>
      <c r="E55" s="4">
        <v>450</v>
      </c>
      <c r="F55" s="4">
        <v>1126</v>
      </c>
      <c r="G55" s="63">
        <v>558</v>
      </c>
      <c r="H55" s="4">
        <v>100</v>
      </c>
      <c r="J55" s="4">
        <v>4</v>
      </c>
      <c r="K55" s="21" t="s">
        <v>241</v>
      </c>
      <c r="L55" s="16">
        <f t="shared" si="4"/>
        <v>690</v>
      </c>
      <c r="M55" s="4">
        <v>120</v>
      </c>
      <c r="N55" s="4">
        <v>230</v>
      </c>
      <c r="O55" s="4">
        <v>59</v>
      </c>
      <c r="P55" s="63">
        <v>231</v>
      </c>
      <c r="Q55" s="4">
        <v>50</v>
      </c>
    </row>
    <row r="56" spans="1:17" ht="15.75" customHeight="1">
      <c r="A56" s="13">
        <v>54</v>
      </c>
      <c r="B56" s="100" t="s">
        <v>131</v>
      </c>
      <c r="C56" s="97">
        <f t="shared" si="0"/>
        <v>1823</v>
      </c>
      <c r="D56" s="4">
        <v>195</v>
      </c>
      <c r="E56" s="4">
        <v>520</v>
      </c>
      <c r="F56" s="4">
        <v>280</v>
      </c>
      <c r="G56" s="63">
        <v>713</v>
      </c>
      <c r="H56" s="4">
        <v>115</v>
      </c>
      <c r="J56" s="4">
        <v>5</v>
      </c>
      <c r="K56" s="21" t="s">
        <v>233</v>
      </c>
      <c r="L56" s="16">
        <f t="shared" si="4"/>
        <v>772</v>
      </c>
      <c r="M56" s="4">
        <v>100</v>
      </c>
      <c r="N56" s="4">
        <v>350</v>
      </c>
      <c r="O56" s="4">
        <v>50</v>
      </c>
      <c r="P56" s="63">
        <v>232</v>
      </c>
      <c r="Q56" s="4">
        <v>40</v>
      </c>
    </row>
    <row r="57" spans="1:17" ht="15.75" customHeight="1">
      <c r="A57" s="13">
        <v>55</v>
      </c>
      <c r="B57" s="21" t="s">
        <v>87</v>
      </c>
      <c r="C57" s="97">
        <f t="shared" si="0"/>
        <v>2517</v>
      </c>
      <c r="D57" s="4">
        <v>240</v>
      </c>
      <c r="E57" s="4">
        <v>1030</v>
      </c>
      <c r="F57" s="4">
        <v>250</v>
      </c>
      <c r="G57" s="63">
        <v>917</v>
      </c>
      <c r="H57" s="4">
        <v>80</v>
      </c>
      <c r="J57" s="4">
        <v>6</v>
      </c>
      <c r="K57" s="21" t="s">
        <v>338</v>
      </c>
      <c r="L57" s="16">
        <f t="shared" si="4"/>
        <v>293</v>
      </c>
      <c r="M57" s="4">
        <v>10</v>
      </c>
      <c r="N57" s="4">
        <v>0</v>
      </c>
      <c r="O57" s="4">
        <v>100</v>
      </c>
      <c r="P57" s="4">
        <v>93</v>
      </c>
      <c r="Q57" s="4">
        <v>90</v>
      </c>
    </row>
    <row r="58" spans="1:17" ht="15.75" customHeight="1">
      <c r="A58" s="13">
        <v>56</v>
      </c>
      <c r="B58" s="21" t="s">
        <v>148</v>
      </c>
      <c r="C58" s="97">
        <f t="shared" si="0"/>
        <v>1680</v>
      </c>
      <c r="D58" s="4">
        <v>110</v>
      </c>
      <c r="E58" s="4">
        <v>580</v>
      </c>
      <c r="F58" s="4">
        <v>495</v>
      </c>
      <c r="G58" s="63">
        <v>420</v>
      </c>
      <c r="H58" s="4">
        <v>75</v>
      </c>
      <c r="J58" s="4">
        <v>7</v>
      </c>
      <c r="K58" s="21" t="s">
        <v>258</v>
      </c>
      <c r="L58" s="16">
        <f t="shared" si="4"/>
        <v>120</v>
      </c>
      <c r="M58" s="4">
        <v>10</v>
      </c>
      <c r="N58" s="4">
        <v>0</v>
      </c>
      <c r="O58" s="4">
        <v>50</v>
      </c>
      <c r="P58" s="4">
        <v>20</v>
      </c>
      <c r="Q58" s="4">
        <v>40</v>
      </c>
    </row>
    <row r="59" spans="1:17" ht="15.75" customHeight="1">
      <c r="A59" s="13">
        <v>57</v>
      </c>
      <c r="B59" s="21" t="s">
        <v>162</v>
      </c>
      <c r="C59" s="97">
        <f t="shared" si="0"/>
        <v>1526</v>
      </c>
      <c r="D59" s="4">
        <v>190</v>
      </c>
      <c r="E59" s="4">
        <v>320</v>
      </c>
      <c r="F59" s="4">
        <v>365</v>
      </c>
      <c r="G59" s="63">
        <v>423</v>
      </c>
      <c r="H59" s="4">
        <v>228</v>
      </c>
      <c r="K59" s="9" t="s">
        <v>318</v>
      </c>
      <c r="L59" s="64">
        <f>AVERAGE(L53:L58)</f>
        <v>588.16666666666663</v>
      </c>
    </row>
    <row r="60" spans="1:17" ht="15.75" customHeight="1">
      <c r="A60" s="13">
        <v>58</v>
      </c>
      <c r="B60" s="21" t="s">
        <v>66</v>
      </c>
      <c r="C60" s="97">
        <f t="shared" si="0"/>
        <v>2882</v>
      </c>
      <c r="D60" s="4">
        <v>110</v>
      </c>
      <c r="E60" s="4">
        <v>1145</v>
      </c>
      <c r="F60" s="4">
        <v>586</v>
      </c>
      <c r="G60" s="63">
        <v>996</v>
      </c>
      <c r="H60" s="4">
        <v>45</v>
      </c>
      <c r="K60" s="9" t="s">
        <v>263</v>
      </c>
      <c r="L60" s="65">
        <f>(L52+L59)/2</f>
        <v>1317.0833333333333</v>
      </c>
    </row>
    <row r="61" spans="1:17" ht="15.75" customHeight="1">
      <c r="B61" s="22" t="s">
        <v>260</v>
      </c>
      <c r="C61" s="23">
        <f>AVERAGE(C3:C60)</f>
        <v>1769.405172413793</v>
      </c>
      <c r="K61" s="9" t="s">
        <v>272</v>
      </c>
      <c r="L61" s="64">
        <f>L59+L60</f>
        <v>1905.25</v>
      </c>
    </row>
    <row r="62" spans="1:17" ht="15.75" customHeight="1">
      <c r="C62" s="106"/>
    </row>
    <row r="63" spans="1:17" ht="15.75" customHeight="1">
      <c r="C63" s="57"/>
      <c r="K63" s="107" t="s">
        <v>293</v>
      </c>
      <c r="L63" s="59" t="s">
        <v>317</v>
      </c>
    </row>
    <row r="64" spans="1:17" ht="15.75" customHeight="1">
      <c r="C64" s="57"/>
      <c r="J64" s="4">
        <v>1</v>
      </c>
      <c r="K64" s="21" t="s">
        <v>106</v>
      </c>
      <c r="L64" s="16">
        <f t="shared" ref="L64:L70" si="5">SUM(M64:Q64)</f>
        <v>2248</v>
      </c>
      <c r="M64" s="4">
        <v>120</v>
      </c>
      <c r="N64" s="4">
        <v>800</v>
      </c>
      <c r="O64" s="4">
        <v>575</v>
      </c>
      <c r="P64" s="63">
        <v>686</v>
      </c>
      <c r="Q64" s="4">
        <v>67</v>
      </c>
    </row>
    <row r="65" spans="3:17" ht="15.75" customHeight="1">
      <c r="C65" s="57"/>
      <c r="J65" s="4">
        <v>2</v>
      </c>
      <c r="K65" s="21" t="s">
        <v>110</v>
      </c>
      <c r="L65" s="16">
        <f t="shared" si="5"/>
        <v>2107</v>
      </c>
      <c r="M65" s="4">
        <v>140</v>
      </c>
      <c r="N65" s="4">
        <v>690</v>
      </c>
      <c r="O65" s="4">
        <v>941</v>
      </c>
      <c r="P65" s="63">
        <v>257</v>
      </c>
      <c r="Q65" s="4">
        <v>79</v>
      </c>
    </row>
    <row r="66" spans="3:17" ht="15.75" customHeight="1">
      <c r="C66" s="57"/>
      <c r="J66" s="4">
        <v>3</v>
      </c>
      <c r="K66" s="21" t="s">
        <v>161</v>
      </c>
      <c r="L66" s="16">
        <f t="shared" si="5"/>
        <v>1530</v>
      </c>
      <c r="M66" s="4">
        <v>90</v>
      </c>
      <c r="N66" s="4">
        <v>390</v>
      </c>
      <c r="O66" s="4">
        <v>665</v>
      </c>
      <c r="P66" s="63">
        <v>328</v>
      </c>
      <c r="Q66" s="4">
        <v>57</v>
      </c>
    </row>
    <row r="67" spans="3:17" ht="15.75" customHeight="1">
      <c r="C67" s="57"/>
      <c r="J67" s="4">
        <v>4</v>
      </c>
      <c r="K67" s="21" t="s">
        <v>95</v>
      </c>
      <c r="L67" s="16">
        <f t="shared" si="5"/>
        <v>2410</v>
      </c>
      <c r="M67" s="4">
        <v>120</v>
      </c>
      <c r="N67" s="4">
        <v>885</v>
      </c>
      <c r="O67" s="4">
        <v>540</v>
      </c>
      <c r="P67" s="63">
        <v>786</v>
      </c>
      <c r="Q67" s="4">
        <v>79</v>
      </c>
    </row>
    <row r="68" spans="3:17" ht="15.75" customHeight="1">
      <c r="C68" s="57"/>
      <c r="J68" s="4">
        <v>5</v>
      </c>
      <c r="K68" s="21" t="s">
        <v>197</v>
      </c>
      <c r="L68" s="16">
        <f t="shared" si="5"/>
        <v>1245</v>
      </c>
      <c r="M68" s="4">
        <v>110</v>
      </c>
      <c r="N68" s="4">
        <v>330</v>
      </c>
      <c r="O68" s="4">
        <v>435</v>
      </c>
      <c r="P68" s="63">
        <v>308</v>
      </c>
      <c r="Q68" s="4">
        <v>62</v>
      </c>
    </row>
    <row r="69" spans="3:17" ht="15.75" customHeight="1">
      <c r="C69" s="57"/>
      <c r="J69" s="4">
        <v>6</v>
      </c>
      <c r="K69" s="66" t="s">
        <v>121</v>
      </c>
      <c r="L69" s="16">
        <f t="shared" si="5"/>
        <v>1988</v>
      </c>
      <c r="M69" s="9">
        <v>200</v>
      </c>
      <c r="N69" s="9">
        <v>410</v>
      </c>
      <c r="O69" s="9">
        <v>512</v>
      </c>
      <c r="P69" s="68">
        <v>761</v>
      </c>
      <c r="Q69" s="9">
        <v>105</v>
      </c>
    </row>
    <row r="70" spans="3:17" ht="15.75" customHeight="1">
      <c r="C70" s="57"/>
      <c r="J70" s="4">
        <v>7</v>
      </c>
      <c r="K70" s="21" t="s">
        <v>207</v>
      </c>
      <c r="L70" s="16">
        <f t="shared" si="5"/>
        <v>1087</v>
      </c>
      <c r="M70" s="4">
        <v>10</v>
      </c>
      <c r="N70" s="4">
        <v>410</v>
      </c>
      <c r="O70" s="4">
        <v>369</v>
      </c>
      <c r="P70" s="63">
        <v>246</v>
      </c>
      <c r="Q70" s="4">
        <v>52</v>
      </c>
    </row>
    <row r="71" spans="3:17" ht="15.75" customHeight="1">
      <c r="C71" s="57"/>
      <c r="K71" s="9" t="s">
        <v>318</v>
      </c>
      <c r="L71" s="64">
        <f>AVERAGE(L64:L68,L70)</f>
        <v>1771.1666666666667</v>
      </c>
    </row>
    <row r="72" spans="3:17" ht="15.75" customHeight="1">
      <c r="C72" s="57"/>
      <c r="K72" s="9" t="s">
        <v>263</v>
      </c>
      <c r="L72" s="65">
        <f>(L69+L71)/2</f>
        <v>1879.5833333333335</v>
      </c>
    </row>
    <row r="73" spans="3:17" ht="15.75" customHeight="1">
      <c r="C73" s="57"/>
      <c r="K73" s="9" t="s">
        <v>272</v>
      </c>
      <c r="L73" s="64">
        <f>L71+L72</f>
        <v>3650.75</v>
      </c>
    </row>
    <row r="74" spans="3:17" ht="15.75" customHeight="1">
      <c r="C74" s="57"/>
    </row>
    <row r="75" spans="3:17" ht="15.75" customHeight="1">
      <c r="C75" s="57"/>
      <c r="K75" s="58" t="s">
        <v>340</v>
      </c>
      <c r="L75" s="59" t="s">
        <v>317</v>
      </c>
    </row>
    <row r="76" spans="3:17" ht="15.75" customHeight="1">
      <c r="C76" s="57"/>
      <c r="J76" s="4">
        <v>1</v>
      </c>
      <c r="K76" s="96" t="s">
        <v>81</v>
      </c>
      <c r="L76" s="6">
        <f t="shared" ref="L76:L81" si="6">SUM(M76:Q76)</f>
        <v>2626</v>
      </c>
      <c r="M76" s="4">
        <v>110</v>
      </c>
      <c r="N76" s="4">
        <v>630</v>
      </c>
      <c r="O76" s="4">
        <v>943</v>
      </c>
      <c r="P76" s="63">
        <v>363</v>
      </c>
      <c r="Q76" s="4">
        <v>580</v>
      </c>
    </row>
    <row r="77" spans="3:17" ht="15.75" customHeight="1">
      <c r="C77" s="57"/>
      <c r="J77" s="4">
        <v>2</v>
      </c>
      <c r="K77" s="96" t="s">
        <v>198</v>
      </c>
      <c r="L77" s="6">
        <f t="shared" si="6"/>
        <v>1240</v>
      </c>
      <c r="M77" s="4">
        <v>110</v>
      </c>
      <c r="N77" s="4">
        <v>360</v>
      </c>
      <c r="O77" s="4">
        <v>336</v>
      </c>
      <c r="P77" s="63">
        <v>364</v>
      </c>
      <c r="Q77" s="4">
        <v>70</v>
      </c>
    </row>
    <row r="78" spans="3:17" ht="15.75" customHeight="1">
      <c r="C78" s="57"/>
      <c r="J78" s="4">
        <v>3</v>
      </c>
      <c r="K78" s="98" t="s">
        <v>85</v>
      </c>
      <c r="L78" s="16">
        <f t="shared" si="6"/>
        <v>2527</v>
      </c>
      <c r="M78" s="9">
        <v>170</v>
      </c>
      <c r="N78" s="9">
        <v>180</v>
      </c>
      <c r="O78" s="9">
        <v>800</v>
      </c>
      <c r="P78" s="68">
        <v>692</v>
      </c>
      <c r="Q78" s="9">
        <v>685</v>
      </c>
    </row>
    <row r="79" spans="3:17" ht="15.75" customHeight="1">
      <c r="C79" s="57"/>
      <c r="J79" s="4">
        <v>4</v>
      </c>
      <c r="K79" s="96" t="s">
        <v>181</v>
      </c>
      <c r="L79" s="6">
        <f t="shared" si="6"/>
        <v>1350.5</v>
      </c>
      <c r="M79" s="4">
        <v>110</v>
      </c>
      <c r="N79" s="4">
        <v>344</v>
      </c>
      <c r="O79" s="4">
        <v>566</v>
      </c>
      <c r="P79" s="63">
        <v>255.5</v>
      </c>
      <c r="Q79" s="4">
        <v>75</v>
      </c>
    </row>
    <row r="80" spans="3:17" ht="15.75" customHeight="1">
      <c r="C80" s="57"/>
      <c r="J80" s="4">
        <v>5</v>
      </c>
      <c r="K80" s="96" t="s">
        <v>176</v>
      </c>
      <c r="L80" s="6">
        <f t="shared" si="6"/>
        <v>1382</v>
      </c>
      <c r="M80" s="4">
        <v>5</v>
      </c>
      <c r="N80" s="4">
        <v>450</v>
      </c>
      <c r="O80" s="4">
        <v>740</v>
      </c>
      <c r="P80" s="63">
        <v>77</v>
      </c>
      <c r="Q80" s="4">
        <v>110</v>
      </c>
    </row>
    <row r="81" spans="3:18" ht="15.75" customHeight="1">
      <c r="C81" s="57"/>
      <c r="J81" s="4">
        <v>6</v>
      </c>
      <c r="K81" s="96" t="s">
        <v>101</v>
      </c>
      <c r="L81" s="6">
        <f t="shared" si="6"/>
        <v>2324</v>
      </c>
      <c r="M81" s="4">
        <v>90</v>
      </c>
      <c r="N81" s="4">
        <v>450</v>
      </c>
      <c r="O81" s="4">
        <v>1126</v>
      </c>
      <c r="P81" s="63">
        <v>558</v>
      </c>
      <c r="Q81" s="4">
        <v>100</v>
      </c>
    </row>
    <row r="82" spans="3:18" ht="15.75" customHeight="1">
      <c r="C82" s="57"/>
      <c r="K82" s="9" t="s">
        <v>318</v>
      </c>
      <c r="L82" s="64">
        <f>AVERAGE(L76:L77,L79:L81)</f>
        <v>1784.5</v>
      </c>
    </row>
    <row r="83" spans="3:18" ht="15.75" customHeight="1">
      <c r="C83" s="57"/>
      <c r="K83" s="9" t="s">
        <v>263</v>
      </c>
      <c r="L83" s="65">
        <f>(L78+L82)/2</f>
        <v>2155.75</v>
      </c>
    </row>
    <row r="84" spans="3:18" ht="15.75" customHeight="1">
      <c r="C84" s="57"/>
      <c r="K84" s="9" t="s">
        <v>272</v>
      </c>
      <c r="L84" s="64">
        <f>L82+L83</f>
        <v>3940.25</v>
      </c>
    </row>
    <row r="85" spans="3:18" ht="15.75" customHeight="1">
      <c r="C85" s="57"/>
    </row>
    <row r="86" spans="3:18" ht="15.75" customHeight="1">
      <c r="C86" s="57"/>
      <c r="K86" s="70" t="s">
        <v>288</v>
      </c>
      <c r="L86" s="59" t="s">
        <v>317</v>
      </c>
    </row>
    <row r="87" spans="3:18" ht="15.75" customHeight="1">
      <c r="C87" s="57"/>
      <c r="J87" s="4">
        <v>1</v>
      </c>
      <c r="K87" s="74" t="s">
        <v>131</v>
      </c>
      <c r="L87" s="16">
        <f t="shared" ref="L87:L91" si="7">SUM(M87:Q87)</f>
        <v>1823</v>
      </c>
      <c r="M87" s="4">
        <v>195</v>
      </c>
      <c r="N87" s="4">
        <v>520</v>
      </c>
      <c r="O87" s="4">
        <v>280</v>
      </c>
      <c r="P87" s="63">
        <v>713</v>
      </c>
      <c r="Q87" s="4">
        <v>115</v>
      </c>
    </row>
    <row r="88" spans="3:18" ht="15.75" customHeight="1">
      <c r="C88" s="57"/>
      <c r="J88" s="4">
        <v>2</v>
      </c>
      <c r="K88" s="66" t="s">
        <v>87</v>
      </c>
      <c r="L88" s="16">
        <f t="shared" si="7"/>
        <v>2517</v>
      </c>
      <c r="M88" s="9">
        <v>240</v>
      </c>
      <c r="N88" s="9">
        <v>1030</v>
      </c>
      <c r="O88" s="9">
        <v>250</v>
      </c>
      <c r="P88" s="68">
        <v>917</v>
      </c>
      <c r="Q88" s="9">
        <v>80</v>
      </c>
    </row>
    <row r="89" spans="3:18" ht="15.75" customHeight="1">
      <c r="C89" s="57"/>
      <c r="J89" s="4">
        <v>3</v>
      </c>
      <c r="K89" s="21" t="s">
        <v>148</v>
      </c>
      <c r="L89" s="16">
        <f t="shared" si="7"/>
        <v>1680</v>
      </c>
      <c r="M89" s="4">
        <v>110</v>
      </c>
      <c r="N89" s="4">
        <v>580</v>
      </c>
      <c r="O89" s="4">
        <v>495</v>
      </c>
      <c r="P89" s="63">
        <v>420</v>
      </c>
      <c r="Q89" s="4">
        <v>75</v>
      </c>
    </row>
    <row r="90" spans="3:18" ht="15.75" customHeight="1">
      <c r="C90" s="57"/>
      <c r="J90" s="4">
        <v>4</v>
      </c>
      <c r="K90" s="21" t="s">
        <v>162</v>
      </c>
      <c r="L90" s="16">
        <f t="shared" si="7"/>
        <v>1526</v>
      </c>
      <c r="M90" s="4">
        <v>190</v>
      </c>
      <c r="N90" s="4">
        <v>320</v>
      </c>
      <c r="O90" s="4">
        <v>365</v>
      </c>
      <c r="P90" s="63">
        <v>423</v>
      </c>
      <c r="Q90" s="4">
        <v>228</v>
      </c>
    </row>
    <row r="91" spans="3:18" ht="15.75" customHeight="1">
      <c r="C91" s="57"/>
      <c r="J91" s="4">
        <v>5</v>
      </c>
      <c r="K91" s="21" t="s">
        <v>66</v>
      </c>
      <c r="L91" s="16">
        <f t="shared" si="7"/>
        <v>2882</v>
      </c>
      <c r="M91" s="4">
        <v>110</v>
      </c>
      <c r="N91" s="4">
        <v>1145</v>
      </c>
      <c r="O91" s="4">
        <v>586</v>
      </c>
      <c r="P91" s="63">
        <v>996</v>
      </c>
      <c r="Q91" s="4">
        <v>45</v>
      </c>
    </row>
    <row r="92" spans="3:18" ht="15.75" customHeight="1">
      <c r="C92" s="57"/>
      <c r="K92" s="9" t="s">
        <v>318</v>
      </c>
      <c r="L92" s="64">
        <f>AVERAGE(L87,L89:L91)</f>
        <v>1977.75</v>
      </c>
    </row>
    <row r="93" spans="3:18" ht="15.75" customHeight="1">
      <c r="C93" s="57"/>
      <c r="K93" s="9" t="s">
        <v>263</v>
      </c>
      <c r="L93" s="65">
        <f>(L88+L92)/2</f>
        <v>2247.375</v>
      </c>
      <c r="R93" s="108"/>
    </row>
    <row r="94" spans="3:18" ht="15.75" customHeight="1">
      <c r="C94" s="57"/>
      <c r="K94" s="9" t="s">
        <v>272</v>
      </c>
      <c r="L94" s="64">
        <f>L92+L93</f>
        <v>4225.125</v>
      </c>
    </row>
    <row r="95" spans="3:18" ht="15.75" customHeight="1">
      <c r="C95" s="57"/>
    </row>
    <row r="96" spans="3:18" ht="15.75" customHeight="1">
      <c r="C96" s="57"/>
    </row>
    <row r="97" spans="3:13" ht="15.75" customHeight="1">
      <c r="C97" s="57"/>
      <c r="K97" s="9" t="s">
        <v>322</v>
      </c>
      <c r="L97" s="10">
        <f>(L98+L37)/2</f>
        <v>2967.2025862068967</v>
      </c>
      <c r="M97" s="73" t="s">
        <v>341</v>
      </c>
    </row>
    <row r="98" spans="3:13" ht="15.75" customHeight="1">
      <c r="C98" s="57"/>
      <c r="K98" s="4" t="s">
        <v>323</v>
      </c>
      <c r="L98" s="7">
        <f>$C$61</f>
        <v>1769.405172413793</v>
      </c>
    </row>
    <row r="99" spans="3:13" ht="15.75" customHeight="1">
      <c r="C99" s="57"/>
      <c r="L99" s="109"/>
    </row>
    <row r="100" spans="3:13" ht="15.75" customHeight="1">
      <c r="C100" s="57"/>
      <c r="K100" s="9" t="s">
        <v>324</v>
      </c>
      <c r="L100" s="10">
        <f>L97+L108</f>
        <v>6899.9505299298407</v>
      </c>
    </row>
    <row r="101" spans="3:13" ht="15.75" customHeight="1">
      <c r="C101" s="57"/>
      <c r="J101" s="4">
        <v>1</v>
      </c>
      <c r="K101" s="4" t="s">
        <v>292</v>
      </c>
      <c r="L101" s="7">
        <v>3656.227272727273</v>
      </c>
    </row>
    <row r="102" spans="3:13" ht="15.75" customHeight="1">
      <c r="C102" s="57"/>
      <c r="J102" s="4">
        <v>2</v>
      </c>
      <c r="K102" s="4" t="s">
        <v>342</v>
      </c>
      <c r="L102" s="7">
        <v>4452.8</v>
      </c>
    </row>
    <row r="103" spans="3:13" ht="15.75" customHeight="1">
      <c r="C103" s="57"/>
      <c r="J103" s="4">
        <v>3</v>
      </c>
      <c r="K103" s="4" t="s">
        <v>343</v>
      </c>
      <c r="L103" s="7">
        <v>5698.833333333333</v>
      </c>
    </row>
    <row r="104" spans="3:13" ht="15.75" customHeight="1">
      <c r="C104" s="57"/>
      <c r="J104" s="4">
        <v>4</v>
      </c>
      <c r="K104" s="4" t="s">
        <v>344</v>
      </c>
      <c r="L104" s="7">
        <v>1905.25</v>
      </c>
    </row>
    <row r="105" spans="3:13" ht="15.75" customHeight="1">
      <c r="C105" s="57"/>
      <c r="J105" s="4">
        <v>5</v>
      </c>
      <c r="K105" s="4" t="s">
        <v>293</v>
      </c>
      <c r="L105" s="7">
        <v>3650.75</v>
      </c>
    </row>
    <row r="106" spans="3:13" ht="15.75" customHeight="1">
      <c r="C106" s="57"/>
      <c r="J106" s="4">
        <v>6</v>
      </c>
      <c r="K106" s="4" t="s">
        <v>340</v>
      </c>
      <c r="L106" s="7">
        <v>3940.25</v>
      </c>
    </row>
    <row r="107" spans="3:13" ht="15.75" customHeight="1">
      <c r="C107" s="57"/>
      <c r="J107" s="4">
        <v>7</v>
      </c>
      <c r="K107" s="4" t="s">
        <v>345</v>
      </c>
      <c r="L107" s="7">
        <v>4225.125</v>
      </c>
    </row>
    <row r="108" spans="3:13" ht="15.75" customHeight="1">
      <c r="C108" s="57"/>
      <c r="K108" s="9" t="s">
        <v>331</v>
      </c>
      <c r="L108" s="64">
        <f>AVERAGE(L101:L107)</f>
        <v>3932.747943722944</v>
      </c>
    </row>
    <row r="109" spans="3:13" ht="15.75" customHeight="1">
      <c r="C109" s="57"/>
    </row>
    <row r="110" spans="3:13" ht="15.75" customHeight="1">
      <c r="C110" s="57"/>
    </row>
    <row r="111" spans="3:13" ht="15.75" customHeight="1">
      <c r="C111" s="57"/>
    </row>
    <row r="112" spans="3:13" ht="15.75" customHeight="1">
      <c r="C112" s="57"/>
    </row>
    <row r="113" spans="3:3" ht="15.75" customHeight="1">
      <c r="C113" s="57"/>
    </row>
    <row r="114" spans="3:3" ht="15.75" customHeight="1">
      <c r="C114" s="57"/>
    </row>
    <row r="115" spans="3:3" ht="15.75" customHeight="1">
      <c r="C115" s="57"/>
    </row>
    <row r="116" spans="3:3" ht="15.75" customHeight="1">
      <c r="C116" s="57"/>
    </row>
    <row r="117" spans="3:3" ht="15.75" customHeight="1">
      <c r="C117" s="57"/>
    </row>
    <row r="118" spans="3:3" ht="15.75" customHeight="1">
      <c r="C118" s="57"/>
    </row>
    <row r="119" spans="3:3" ht="15.75" customHeight="1">
      <c r="C119" s="57"/>
    </row>
    <row r="120" spans="3:3" ht="15.75" customHeight="1">
      <c r="C120" s="57"/>
    </row>
    <row r="121" spans="3:3" ht="15.75" customHeight="1">
      <c r="C121" s="57"/>
    </row>
    <row r="122" spans="3:3" ht="15.75" customHeight="1">
      <c r="C122" s="57"/>
    </row>
    <row r="123" spans="3:3" ht="15.75" customHeight="1">
      <c r="C123" s="57"/>
    </row>
    <row r="124" spans="3:3" ht="15.75" customHeight="1">
      <c r="C124" s="57"/>
    </row>
    <row r="125" spans="3:3" ht="15.75" customHeight="1">
      <c r="C125" s="57"/>
    </row>
    <row r="126" spans="3:3" ht="15.75" customHeight="1">
      <c r="C126" s="57"/>
    </row>
    <row r="127" spans="3:3" ht="15.75" customHeight="1">
      <c r="C127" s="57"/>
    </row>
    <row r="128" spans="3:3" ht="15.75" customHeight="1">
      <c r="C128" s="57"/>
    </row>
    <row r="129" spans="3:3" ht="15.75" customHeight="1">
      <c r="C129" s="57"/>
    </row>
    <row r="130" spans="3:3" ht="15.75" customHeight="1">
      <c r="C130" s="57"/>
    </row>
    <row r="131" spans="3:3" ht="15.75" customHeight="1">
      <c r="C131" s="57"/>
    </row>
    <row r="132" spans="3:3" ht="15.75" customHeight="1">
      <c r="C132" s="57"/>
    </row>
    <row r="133" spans="3:3" ht="15.75" customHeight="1">
      <c r="C133" s="57"/>
    </row>
    <row r="134" spans="3:3" ht="15.75" customHeight="1">
      <c r="C134" s="57"/>
    </row>
    <row r="135" spans="3:3" ht="15.75" customHeight="1">
      <c r="C135" s="57"/>
    </row>
    <row r="136" spans="3:3" ht="15.75" customHeight="1">
      <c r="C136" s="57"/>
    </row>
    <row r="137" spans="3:3" ht="15.75" customHeight="1">
      <c r="C137" s="57"/>
    </row>
    <row r="138" spans="3:3" ht="15.75" customHeight="1">
      <c r="C138" s="57"/>
    </row>
    <row r="139" spans="3:3" ht="15.75" customHeight="1">
      <c r="C139" s="57"/>
    </row>
    <row r="140" spans="3:3" ht="15.75" customHeight="1">
      <c r="C140" s="57"/>
    </row>
    <row r="141" spans="3:3" ht="15.75" customHeight="1">
      <c r="C141" s="57"/>
    </row>
    <row r="142" spans="3:3" ht="15.75" customHeight="1">
      <c r="C142" s="57"/>
    </row>
    <row r="143" spans="3:3" ht="15.75" customHeight="1">
      <c r="C143" s="57"/>
    </row>
    <row r="144" spans="3:3" ht="15.75" customHeight="1">
      <c r="C144" s="57"/>
    </row>
    <row r="145" spans="3:3" ht="15.75" customHeight="1">
      <c r="C145" s="57"/>
    </row>
    <row r="146" spans="3:3" ht="15.75" customHeight="1">
      <c r="C146" s="57"/>
    </row>
    <row r="147" spans="3:3" ht="15.75" customHeight="1">
      <c r="C147" s="57"/>
    </row>
    <row r="148" spans="3:3" ht="15.75" customHeight="1">
      <c r="C148" s="57"/>
    </row>
    <row r="149" spans="3:3" ht="15.75" customHeight="1">
      <c r="C149" s="57"/>
    </row>
    <row r="150" spans="3:3" ht="15.75" customHeight="1">
      <c r="C150" s="57"/>
    </row>
    <row r="151" spans="3:3" ht="15.75" customHeight="1">
      <c r="C151" s="57"/>
    </row>
    <row r="152" spans="3:3" ht="15.75" customHeight="1">
      <c r="C152" s="57"/>
    </row>
    <row r="153" spans="3:3" ht="15.75" customHeight="1">
      <c r="C153" s="57"/>
    </row>
    <row r="154" spans="3:3" ht="15.75" customHeight="1">
      <c r="C154" s="57"/>
    </row>
    <row r="155" spans="3:3" ht="15.75" customHeight="1">
      <c r="C155" s="57"/>
    </row>
    <row r="156" spans="3:3" ht="15.75" customHeight="1">
      <c r="C156" s="57"/>
    </row>
    <row r="157" spans="3:3" ht="15.75" customHeight="1">
      <c r="C157" s="57"/>
    </row>
    <row r="158" spans="3:3" ht="15.75" customHeight="1">
      <c r="C158" s="57"/>
    </row>
    <row r="159" spans="3:3" ht="15.75" customHeight="1">
      <c r="C159" s="57"/>
    </row>
    <row r="160" spans="3:3" ht="15.75" customHeight="1">
      <c r="C160" s="57"/>
    </row>
    <row r="161" spans="3:3" ht="15.75" customHeight="1">
      <c r="C161" s="57"/>
    </row>
    <row r="162" spans="3:3" ht="15.75" customHeight="1">
      <c r="C162" s="57"/>
    </row>
    <row r="163" spans="3:3" ht="15.75" customHeight="1">
      <c r="C163" s="57"/>
    </row>
    <row r="164" spans="3:3" ht="15.75" customHeight="1">
      <c r="C164" s="57"/>
    </row>
    <row r="165" spans="3:3" ht="15.75" customHeight="1">
      <c r="C165" s="57"/>
    </row>
    <row r="166" spans="3:3" ht="15.75" customHeight="1">
      <c r="C166" s="57"/>
    </row>
    <row r="167" spans="3:3" ht="15.75" customHeight="1">
      <c r="C167" s="57"/>
    </row>
    <row r="168" spans="3:3" ht="15.75" customHeight="1">
      <c r="C168" s="57"/>
    </row>
    <row r="169" spans="3:3" ht="15.75" customHeight="1">
      <c r="C169" s="57"/>
    </row>
    <row r="170" spans="3:3" ht="15.75" customHeight="1">
      <c r="C170" s="57"/>
    </row>
    <row r="171" spans="3:3" ht="15.75" customHeight="1">
      <c r="C171" s="57"/>
    </row>
    <row r="172" spans="3:3" ht="15.75" customHeight="1">
      <c r="C172" s="57"/>
    </row>
    <row r="173" spans="3:3" ht="15.75" customHeight="1">
      <c r="C173" s="57"/>
    </row>
    <row r="174" spans="3:3" ht="15.75" customHeight="1">
      <c r="C174" s="57"/>
    </row>
    <row r="175" spans="3:3" ht="15.75" customHeight="1">
      <c r="C175" s="57"/>
    </row>
    <row r="176" spans="3:3" ht="15.75" customHeight="1">
      <c r="C176" s="57"/>
    </row>
    <row r="177" spans="3:3" ht="15.75" customHeight="1">
      <c r="C177" s="57"/>
    </row>
    <row r="178" spans="3:3" ht="15.75" customHeight="1">
      <c r="C178" s="57"/>
    </row>
    <row r="179" spans="3:3" ht="15.75" customHeight="1">
      <c r="C179" s="57"/>
    </row>
    <row r="180" spans="3:3" ht="15.75" customHeight="1">
      <c r="C180" s="57"/>
    </row>
    <row r="181" spans="3:3" ht="15.75" customHeight="1">
      <c r="C181" s="57"/>
    </row>
    <row r="182" spans="3:3" ht="15.75" customHeight="1">
      <c r="C182" s="57"/>
    </row>
    <row r="183" spans="3:3" ht="15.75" customHeight="1">
      <c r="C183" s="57"/>
    </row>
    <row r="184" spans="3:3" ht="15.75" customHeight="1">
      <c r="C184" s="57"/>
    </row>
    <row r="185" spans="3:3" ht="15.75" customHeight="1">
      <c r="C185" s="57"/>
    </row>
    <row r="186" spans="3:3" ht="15.75" customHeight="1">
      <c r="C186" s="57"/>
    </row>
    <row r="187" spans="3:3" ht="15.75" customHeight="1">
      <c r="C187" s="57"/>
    </row>
    <row r="188" spans="3:3" ht="15.75" customHeight="1">
      <c r="C188" s="57"/>
    </row>
    <row r="189" spans="3:3" ht="15.75" customHeight="1">
      <c r="C189" s="57"/>
    </row>
    <row r="190" spans="3:3" ht="15.75" customHeight="1">
      <c r="C190" s="57"/>
    </row>
    <row r="191" spans="3:3" ht="15.75" customHeight="1">
      <c r="C191" s="57"/>
    </row>
    <row r="192" spans="3:3" ht="15.75" customHeight="1">
      <c r="C192" s="57"/>
    </row>
    <row r="193" spans="3:3" ht="15.75" customHeight="1">
      <c r="C193" s="57"/>
    </row>
    <row r="194" spans="3:3" ht="15.75" customHeight="1">
      <c r="C194" s="57"/>
    </row>
    <row r="195" spans="3:3" ht="15.75" customHeight="1">
      <c r="C195" s="57"/>
    </row>
    <row r="196" spans="3:3" ht="15.75" customHeight="1">
      <c r="C196" s="57"/>
    </row>
    <row r="197" spans="3:3" ht="15.75" customHeight="1">
      <c r="C197" s="57"/>
    </row>
    <row r="198" spans="3:3" ht="15.75" customHeight="1">
      <c r="C198" s="57"/>
    </row>
    <row r="199" spans="3:3" ht="15.75" customHeight="1">
      <c r="C199" s="57"/>
    </row>
    <row r="200" spans="3:3" ht="15.75" customHeight="1">
      <c r="C200" s="57"/>
    </row>
    <row r="201" spans="3:3" ht="15.75" customHeight="1">
      <c r="C201" s="57"/>
    </row>
    <row r="202" spans="3:3" ht="15.75" customHeight="1">
      <c r="C202" s="57"/>
    </row>
    <row r="203" spans="3:3" ht="15.75" customHeight="1">
      <c r="C203" s="57"/>
    </row>
    <row r="204" spans="3:3" ht="15.75" customHeight="1">
      <c r="C204" s="57"/>
    </row>
    <row r="205" spans="3:3" ht="15.75" customHeight="1">
      <c r="C205" s="57"/>
    </row>
    <row r="206" spans="3:3" ht="15.75" customHeight="1">
      <c r="C206" s="57"/>
    </row>
    <row r="207" spans="3:3" ht="15.75" customHeight="1">
      <c r="C207" s="57"/>
    </row>
    <row r="208" spans="3:3" ht="15.75" customHeight="1">
      <c r="C208" s="57"/>
    </row>
    <row r="209" spans="3:3" ht="15.75" customHeight="1">
      <c r="C209" s="57"/>
    </row>
    <row r="210" spans="3:3" ht="15.75" customHeight="1">
      <c r="C210" s="57"/>
    </row>
    <row r="211" spans="3:3" ht="15.75" customHeight="1">
      <c r="C211" s="57"/>
    </row>
    <row r="212" spans="3:3" ht="15.75" customHeight="1">
      <c r="C212" s="57"/>
    </row>
    <row r="213" spans="3:3" ht="15.75" customHeight="1">
      <c r="C213" s="57"/>
    </row>
    <row r="214" spans="3:3" ht="15.75" customHeight="1">
      <c r="C214" s="57"/>
    </row>
    <row r="215" spans="3:3" ht="15.75" customHeight="1">
      <c r="C215" s="57"/>
    </row>
    <row r="216" spans="3:3" ht="15.75" customHeight="1">
      <c r="C216" s="57"/>
    </row>
    <row r="217" spans="3:3" ht="15.75" customHeight="1">
      <c r="C217" s="57"/>
    </row>
    <row r="218" spans="3:3" ht="15.75" customHeight="1">
      <c r="C218" s="57"/>
    </row>
    <row r="219" spans="3:3" ht="15.75" customHeight="1">
      <c r="C219" s="57"/>
    </row>
    <row r="220" spans="3:3" ht="15.75" customHeight="1">
      <c r="C220" s="57"/>
    </row>
    <row r="221" spans="3:3" ht="15.75" customHeight="1">
      <c r="C221" s="57"/>
    </row>
    <row r="222" spans="3:3" ht="15.75" customHeight="1">
      <c r="C222" s="57"/>
    </row>
    <row r="223" spans="3:3" ht="15.75" customHeight="1">
      <c r="C223" s="57"/>
    </row>
    <row r="224" spans="3:3" ht="15.75" customHeight="1">
      <c r="C224" s="57"/>
    </row>
    <row r="225" spans="3:3" ht="15.75" customHeight="1">
      <c r="C225" s="57"/>
    </row>
    <row r="226" spans="3:3" ht="15.75" customHeight="1">
      <c r="C226" s="57"/>
    </row>
    <row r="227" spans="3:3" ht="15.75" customHeight="1">
      <c r="C227" s="57"/>
    </row>
    <row r="228" spans="3:3" ht="15.75" customHeight="1">
      <c r="C228" s="57"/>
    </row>
    <row r="229" spans="3:3" ht="15.75" customHeight="1">
      <c r="C229" s="57"/>
    </row>
    <row r="230" spans="3:3" ht="15.75" customHeight="1">
      <c r="C230" s="57"/>
    </row>
    <row r="231" spans="3:3" ht="15.75" customHeight="1">
      <c r="C231" s="57"/>
    </row>
    <row r="232" spans="3:3" ht="15.75" customHeight="1">
      <c r="C232" s="57"/>
    </row>
    <row r="233" spans="3:3" ht="15.75" customHeight="1">
      <c r="C233" s="57"/>
    </row>
    <row r="234" spans="3:3" ht="15.75" customHeight="1">
      <c r="C234" s="57"/>
    </row>
    <row r="235" spans="3:3" ht="15.75" customHeight="1">
      <c r="C235" s="57"/>
    </row>
    <row r="236" spans="3:3" ht="15.75" customHeight="1">
      <c r="C236" s="57"/>
    </row>
    <row r="237" spans="3:3" ht="15.75" customHeight="1">
      <c r="C237" s="57"/>
    </row>
    <row r="238" spans="3:3" ht="15.75" customHeight="1">
      <c r="C238" s="57"/>
    </row>
    <row r="239" spans="3:3" ht="15.75" customHeight="1">
      <c r="C239" s="57"/>
    </row>
    <row r="240" spans="3:3" ht="15.75" customHeight="1">
      <c r="C240" s="57"/>
    </row>
    <row r="241" spans="3:3" ht="15.75" customHeight="1">
      <c r="C241" s="57"/>
    </row>
    <row r="242" spans="3:3" ht="15.75" customHeight="1">
      <c r="C242" s="57"/>
    </row>
    <row r="243" spans="3:3" ht="15.75" customHeight="1">
      <c r="C243" s="57"/>
    </row>
    <row r="244" spans="3:3" ht="15.75" customHeight="1">
      <c r="C244" s="57"/>
    </row>
    <row r="245" spans="3:3" ht="15.75" customHeight="1">
      <c r="C245" s="57"/>
    </row>
    <row r="246" spans="3:3" ht="15.75" customHeight="1">
      <c r="C246" s="57"/>
    </row>
    <row r="247" spans="3:3" ht="15.75" customHeight="1">
      <c r="C247" s="57"/>
    </row>
    <row r="248" spans="3:3" ht="15.75" customHeight="1">
      <c r="C248" s="57"/>
    </row>
    <row r="249" spans="3:3" ht="15.75" customHeight="1">
      <c r="C249" s="57"/>
    </row>
    <row r="250" spans="3:3" ht="15.75" customHeight="1">
      <c r="C250" s="57"/>
    </row>
    <row r="251" spans="3:3" ht="15.75" customHeight="1">
      <c r="C251" s="57"/>
    </row>
    <row r="252" spans="3:3" ht="15.75" customHeight="1">
      <c r="C252" s="57"/>
    </row>
    <row r="253" spans="3:3" ht="15.75" customHeight="1">
      <c r="C253" s="57"/>
    </row>
    <row r="254" spans="3:3" ht="15.75" customHeight="1">
      <c r="C254" s="57"/>
    </row>
    <row r="255" spans="3:3" ht="15.75" customHeight="1">
      <c r="C255" s="57"/>
    </row>
    <row r="256" spans="3:3" ht="15.75" customHeight="1">
      <c r="C256" s="57"/>
    </row>
    <row r="257" spans="3:3" ht="15.75" customHeight="1">
      <c r="C257" s="57"/>
    </row>
    <row r="258" spans="3:3" ht="15.75" customHeight="1">
      <c r="C258" s="57"/>
    </row>
    <row r="259" spans="3:3" ht="15.75" customHeight="1">
      <c r="C259" s="57"/>
    </row>
    <row r="260" spans="3:3" ht="15.75" customHeight="1">
      <c r="C260" s="57"/>
    </row>
    <row r="261" spans="3:3" ht="15.75" customHeight="1">
      <c r="C261" s="57"/>
    </row>
    <row r="262" spans="3:3" ht="15.75" customHeight="1">
      <c r="C262" s="57"/>
    </row>
    <row r="263" spans="3:3" ht="15.75" customHeight="1">
      <c r="C263" s="57"/>
    </row>
    <row r="264" spans="3:3" ht="15.75" customHeight="1">
      <c r="C264" s="57"/>
    </row>
    <row r="265" spans="3:3" ht="15.75" customHeight="1">
      <c r="C265" s="57"/>
    </row>
    <row r="266" spans="3:3" ht="15.75" customHeight="1">
      <c r="C266" s="57"/>
    </row>
    <row r="267" spans="3:3" ht="15.75" customHeight="1">
      <c r="C267" s="57"/>
    </row>
    <row r="268" spans="3:3" ht="15.75" customHeight="1">
      <c r="C268" s="57"/>
    </row>
    <row r="269" spans="3:3" ht="15.75" customHeight="1">
      <c r="C269" s="57"/>
    </row>
    <row r="270" spans="3:3" ht="15.75" customHeight="1">
      <c r="C270" s="57"/>
    </row>
    <row r="271" spans="3:3" ht="15.75" customHeight="1">
      <c r="C271" s="57"/>
    </row>
    <row r="272" spans="3:3" ht="15.75" customHeight="1">
      <c r="C272" s="57"/>
    </row>
    <row r="273" spans="3:3" ht="15.75" customHeight="1">
      <c r="C273" s="57"/>
    </row>
    <row r="274" spans="3:3" ht="15.75" customHeight="1">
      <c r="C274" s="57"/>
    </row>
    <row r="275" spans="3:3" ht="15.75" customHeight="1">
      <c r="C275" s="57"/>
    </row>
    <row r="276" spans="3:3" ht="15.75" customHeight="1">
      <c r="C276" s="57"/>
    </row>
    <row r="277" spans="3:3" ht="15.75" customHeight="1">
      <c r="C277" s="57"/>
    </row>
    <row r="278" spans="3:3" ht="15.75" customHeight="1">
      <c r="C278" s="57"/>
    </row>
    <row r="279" spans="3:3" ht="15.75" customHeight="1">
      <c r="C279" s="57"/>
    </row>
    <row r="280" spans="3:3" ht="15.75" customHeight="1">
      <c r="C280" s="57"/>
    </row>
    <row r="281" spans="3:3" ht="15.75" customHeight="1">
      <c r="C281" s="57"/>
    </row>
    <row r="282" spans="3:3" ht="15.75" customHeight="1">
      <c r="C282" s="57"/>
    </row>
    <row r="283" spans="3:3" ht="15.75" customHeight="1">
      <c r="C283" s="57"/>
    </row>
    <row r="284" spans="3:3" ht="15.75" customHeight="1">
      <c r="C284" s="57"/>
    </row>
    <row r="285" spans="3:3" ht="15.75" customHeight="1">
      <c r="C285" s="57"/>
    </row>
    <row r="286" spans="3:3" ht="15.75" customHeight="1">
      <c r="C286" s="57"/>
    </row>
    <row r="287" spans="3:3" ht="15.75" customHeight="1">
      <c r="C287" s="57"/>
    </row>
    <row r="288" spans="3:3" ht="15.75" customHeight="1">
      <c r="C288" s="57"/>
    </row>
    <row r="289" spans="3:3" ht="15.75" customHeight="1">
      <c r="C289" s="57"/>
    </row>
    <row r="290" spans="3:3" ht="15.75" customHeight="1">
      <c r="C290" s="57"/>
    </row>
    <row r="291" spans="3:3" ht="15.75" customHeight="1">
      <c r="C291" s="57"/>
    </row>
    <row r="292" spans="3:3" ht="15.75" customHeight="1">
      <c r="C292" s="57"/>
    </row>
    <row r="293" spans="3:3" ht="15.75" customHeight="1">
      <c r="C293" s="57"/>
    </row>
    <row r="294" spans="3:3" ht="15.75" customHeight="1">
      <c r="C294" s="57"/>
    </row>
    <row r="295" spans="3:3" ht="15.75" customHeight="1">
      <c r="C295" s="57"/>
    </row>
    <row r="296" spans="3:3" ht="15.75" customHeight="1">
      <c r="C296" s="57"/>
    </row>
    <row r="297" spans="3:3" ht="15.75" customHeight="1">
      <c r="C297" s="57"/>
    </row>
    <row r="298" spans="3:3" ht="15.75" customHeight="1">
      <c r="C298" s="57"/>
    </row>
    <row r="299" spans="3:3" ht="15.75" customHeight="1">
      <c r="C299" s="57"/>
    </row>
    <row r="300" spans="3:3" ht="15.75" customHeight="1">
      <c r="C300" s="57"/>
    </row>
    <row r="301" spans="3:3" ht="15.75" customHeight="1">
      <c r="C301" s="57"/>
    </row>
    <row r="302" spans="3:3" ht="15.75" customHeight="1">
      <c r="C302" s="57"/>
    </row>
    <row r="303" spans="3:3" ht="15.75" customHeight="1">
      <c r="C303" s="57"/>
    </row>
    <row r="304" spans="3:3" ht="15.75" customHeight="1">
      <c r="C304" s="57"/>
    </row>
    <row r="305" spans="3:3" ht="15.75" customHeight="1">
      <c r="C305" s="57"/>
    </row>
    <row r="306" spans="3:3" ht="15.75" customHeight="1">
      <c r="C306" s="57"/>
    </row>
    <row r="307" spans="3:3" ht="15.75" customHeight="1">
      <c r="C307" s="57"/>
    </row>
    <row r="308" spans="3:3" ht="15.75" customHeight="1">
      <c r="C308" s="57"/>
    </row>
    <row r="309" spans="3:3" ht="15.75" customHeight="1">
      <c r="C309" s="57"/>
    </row>
    <row r="310" spans="3:3" ht="15.75" customHeight="1">
      <c r="C310" s="57"/>
    </row>
    <row r="311" spans="3:3" ht="15.75" customHeight="1">
      <c r="C311" s="57"/>
    </row>
    <row r="312" spans="3:3" ht="15.75" customHeight="1">
      <c r="C312" s="57"/>
    </row>
    <row r="313" spans="3:3" ht="15.75" customHeight="1">
      <c r="C313" s="57"/>
    </row>
    <row r="314" spans="3:3" ht="15.75" customHeight="1">
      <c r="C314" s="57"/>
    </row>
    <row r="315" spans="3:3" ht="15.75" customHeight="1">
      <c r="C315" s="57"/>
    </row>
    <row r="316" spans="3:3" ht="15.75" customHeight="1">
      <c r="C316" s="57"/>
    </row>
    <row r="317" spans="3:3" ht="15.75" customHeight="1">
      <c r="C317" s="57"/>
    </row>
    <row r="318" spans="3:3" ht="15.75" customHeight="1">
      <c r="C318" s="57"/>
    </row>
    <row r="319" spans="3:3" ht="15.75" customHeight="1">
      <c r="C319" s="57"/>
    </row>
    <row r="320" spans="3:3" ht="15.75" customHeight="1">
      <c r="C320" s="57"/>
    </row>
    <row r="321" spans="3:3" ht="15.75" customHeight="1">
      <c r="C321" s="57"/>
    </row>
    <row r="322" spans="3:3" ht="15.75" customHeight="1">
      <c r="C322" s="57"/>
    </row>
    <row r="323" spans="3:3" ht="15.75" customHeight="1">
      <c r="C323" s="57"/>
    </row>
    <row r="324" spans="3:3" ht="15.75" customHeight="1">
      <c r="C324" s="57"/>
    </row>
    <row r="325" spans="3:3" ht="15.75" customHeight="1">
      <c r="C325" s="57"/>
    </row>
    <row r="326" spans="3:3" ht="15.75" customHeight="1">
      <c r="C326" s="57"/>
    </row>
    <row r="327" spans="3:3" ht="15.75" customHeight="1">
      <c r="C327" s="57"/>
    </row>
    <row r="328" spans="3:3" ht="15.75" customHeight="1">
      <c r="C328" s="57"/>
    </row>
    <row r="329" spans="3:3" ht="15.75" customHeight="1">
      <c r="C329" s="57"/>
    </row>
    <row r="330" spans="3:3" ht="15.75" customHeight="1">
      <c r="C330" s="57"/>
    </row>
    <row r="331" spans="3:3" ht="15.75" customHeight="1">
      <c r="C331" s="57"/>
    </row>
    <row r="332" spans="3:3" ht="15.75" customHeight="1">
      <c r="C332" s="57"/>
    </row>
    <row r="333" spans="3:3" ht="15.75" customHeight="1">
      <c r="C333" s="57"/>
    </row>
    <row r="334" spans="3:3" ht="15.75" customHeight="1">
      <c r="C334" s="57"/>
    </row>
    <row r="335" spans="3:3" ht="15.75" customHeight="1">
      <c r="C335" s="57"/>
    </row>
    <row r="336" spans="3:3" ht="15.75" customHeight="1">
      <c r="C336" s="57"/>
    </row>
    <row r="337" spans="3:3" ht="15.75" customHeight="1">
      <c r="C337" s="57"/>
    </row>
    <row r="338" spans="3:3" ht="15.75" customHeight="1">
      <c r="C338" s="57"/>
    </row>
    <row r="339" spans="3:3" ht="15.75" customHeight="1">
      <c r="C339" s="57"/>
    </row>
    <row r="340" spans="3:3" ht="15.75" customHeight="1">
      <c r="C340" s="57"/>
    </row>
    <row r="341" spans="3:3" ht="15.75" customHeight="1">
      <c r="C341" s="57"/>
    </row>
    <row r="342" spans="3:3" ht="15.75" customHeight="1">
      <c r="C342" s="57"/>
    </row>
    <row r="343" spans="3:3" ht="15.75" customHeight="1">
      <c r="C343" s="57"/>
    </row>
    <row r="344" spans="3:3" ht="15.75" customHeight="1">
      <c r="C344" s="57"/>
    </row>
    <row r="345" spans="3:3" ht="15.75" customHeight="1">
      <c r="C345" s="57"/>
    </row>
    <row r="346" spans="3:3" ht="15.75" customHeight="1">
      <c r="C346" s="57"/>
    </row>
    <row r="347" spans="3:3" ht="15.75" customHeight="1">
      <c r="C347" s="57"/>
    </row>
    <row r="348" spans="3:3" ht="15.75" customHeight="1">
      <c r="C348" s="57"/>
    </row>
    <row r="349" spans="3:3" ht="15.75" customHeight="1">
      <c r="C349" s="57"/>
    </row>
    <row r="350" spans="3:3" ht="15.75" customHeight="1">
      <c r="C350" s="57"/>
    </row>
    <row r="351" spans="3:3" ht="15.75" customHeight="1">
      <c r="C351" s="57"/>
    </row>
    <row r="352" spans="3:3" ht="15.75" customHeight="1">
      <c r="C352" s="57"/>
    </row>
    <row r="353" spans="3:3" ht="15.75" customHeight="1">
      <c r="C353" s="57"/>
    </row>
    <row r="354" spans="3:3" ht="15.75" customHeight="1">
      <c r="C354" s="57"/>
    </row>
    <row r="355" spans="3:3" ht="15.75" customHeight="1">
      <c r="C355" s="57"/>
    </row>
    <row r="356" spans="3:3" ht="15.75" customHeight="1">
      <c r="C356" s="57"/>
    </row>
    <row r="357" spans="3:3" ht="15.75" customHeight="1">
      <c r="C357" s="57"/>
    </row>
    <row r="358" spans="3:3" ht="15.75" customHeight="1">
      <c r="C358" s="57"/>
    </row>
    <row r="359" spans="3:3" ht="15.75" customHeight="1">
      <c r="C359" s="57"/>
    </row>
    <row r="360" spans="3:3" ht="15.75" customHeight="1">
      <c r="C360" s="57"/>
    </row>
    <row r="361" spans="3:3" ht="15.75" customHeight="1">
      <c r="C361" s="57"/>
    </row>
    <row r="362" spans="3:3" ht="15.75" customHeight="1">
      <c r="C362" s="57"/>
    </row>
    <row r="363" spans="3:3" ht="15.75" customHeight="1">
      <c r="C363" s="57"/>
    </row>
    <row r="364" spans="3:3" ht="15.75" customHeight="1">
      <c r="C364" s="57"/>
    </row>
    <row r="365" spans="3:3" ht="15.75" customHeight="1">
      <c r="C365" s="57"/>
    </row>
    <row r="366" spans="3:3" ht="15.75" customHeight="1">
      <c r="C366" s="57"/>
    </row>
    <row r="367" spans="3:3" ht="15.75" customHeight="1">
      <c r="C367" s="57"/>
    </row>
    <row r="368" spans="3:3" ht="15.75" customHeight="1">
      <c r="C368" s="57"/>
    </row>
    <row r="369" spans="3:3" ht="15.75" customHeight="1">
      <c r="C369" s="57"/>
    </row>
    <row r="370" spans="3:3" ht="15.75" customHeight="1">
      <c r="C370" s="57"/>
    </row>
    <row r="371" spans="3:3" ht="15.75" customHeight="1">
      <c r="C371" s="57"/>
    </row>
    <row r="372" spans="3:3" ht="15.75" customHeight="1">
      <c r="C372" s="57"/>
    </row>
    <row r="373" spans="3:3" ht="15.75" customHeight="1">
      <c r="C373" s="57"/>
    </row>
    <row r="374" spans="3:3" ht="15.75" customHeight="1">
      <c r="C374" s="57"/>
    </row>
    <row r="375" spans="3:3" ht="15.75" customHeight="1">
      <c r="C375" s="57"/>
    </row>
    <row r="376" spans="3:3" ht="15.75" customHeight="1">
      <c r="C376" s="57"/>
    </row>
    <row r="377" spans="3:3" ht="15.75" customHeight="1">
      <c r="C377" s="57"/>
    </row>
    <row r="378" spans="3:3" ht="15.75" customHeight="1">
      <c r="C378" s="57"/>
    </row>
    <row r="379" spans="3:3" ht="15.75" customHeight="1">
      <c r="C379" s="57"/>
    </row>
    <row r="380" spans="3:3" ht="15.75" customHeight="1">
      <c r="C380" s="57"/>
    </row>
    <row r="381" spans="3:3" ht="15.75" customHeight="1">
      <c r="C381" s="57"/>
    </row>
    <row r="382" spans="3:3" ht="15.75" customHeight="1">
      <c r="C382" s="57"/>
    </row>
    <row r="383" spans="3:3" ht="15.75" customHeight="1">
      <c r="C383" s="57"/>
    </row>
    <row r="384" spans="3:3" ht="15.75" customHeight="1">
      <c r="C384" s="57"/>
    </row>
    <row r="385" spans="3:3" ht="15.75" customHeight="1">
      <c r="C385" s="57"/>
    </row>
    <row r="386" spans="3:3" ht="15.75" customHeight="1">
      <c r="C386" s="57"/>
    </row>
    <row r="387" spans="3:3" ht="15.75" customHeight="1">
      <c r="C387" s="57"/>
    </row>
    <row r="388" spans="3:3" ht="15.75" customHeight="1">
      <c r="C388" s="57"/>
    </row>
    <row r="389" spans="3:3" ht="15.75" customHeight="1">
      <c r="C389" s="57"/>
    </row>
    <row r="390" spans="3:3" ht="15.75" customHeight="1">
      <c r="C390" s="57"/>
    </row>
    <row r="391" spans="3:3" ht="15.75" customHeight="1">
      <c r="C391" s="57"/>
    </row>
    <row r="392" spans="3:3" ht="15.75" customHeight="1">
      <c r="C392" s="57"/>
    </row>
    <row r="393" spans="3:3" ht="15.75" customHeight="1">
      <c r="C393" s="57"/>
    </row>
    <row r="394" spans="3:3" ht="15.75" customHeight="1">
      <c r="C394" s="57"/>
    </row>
    <row r="395" spans="3:3" ht="15.75" customHeight="1">
      <c r="C395" s="57"/>
    </row>
    <row r="396" spans="3:3" ht="15.75" customHeight="1">
      <c r="C396" s="57"/>
    </row>
    <row r="397" spans="3:3" ht="15.75" customHeight="1">
      <c r="C397" s="57"/>
    </row>
    <row r="398" spans="3:3" ht="15.75" customHeight="1">
      <c r="C398" s="57"/>
    </row>
    <row r="399" spans="3:3" ht="15.75" customHeight="1">
      <c r="C399" s="57"/>
    </row>
    <row r="400" spans="3:3" ht="15.75" customHeight="1">
      <c r="C400" s="57"/>
    </row>
    <row r="401" spans="3:3" ht="15.75" customHeight="1">
      <c r="C401" s="57"/>
    </row>
    <row r="402" spans="3:3" ht="15.75" customHeight="1">
      <c r="C402" s="57"/>
    </row>
    <row r="403" spans="3:3" ht="15.75" customHeight="1">
      <c r="C403" s="57"/>
    </row>
    <row r="404" spans="3:3" ht="15.75" customHeight="1">
      <c r="C404" s="57"/>
    </row>
    <row r="405" spans="3:3" ht="15.75" customHeight="1">
      <c r="C405" s="57"/>
    </row>
    <row r="406" spans="3:3" ht="15.75" customHeight="1">
      <c r="C406" s="57"/>
    </row>
    <row r="407" spans="3:3" ht="15.75" customHeight="1">
      <c r="C407" s="57"/>
    </row>
    <row r="408" spans="3:3" ht="15.75" customHeight="1">
      <c r="C408" s="57"/>
    </row>
    <row r="409" spans="3:3" ht="15.75" customHeight="1">
      <c r="C409" s="57"/>
    </row>
    <row r="410" spans="3:3" ht="15.75" customHeight="1">
      <c r="C410" s="57"/>
    </row>
    <row r="411" spans="3:3" ht="15.75" customHeight="1">
      <c r="C411" s="57"/>
    </row>
    <row r="412" spans="3:3" ht="15.75" customHeight="1">
      <c r="C412" s="57"/>
    </row>
    <row r="413" spans="3:3" ht="15.75" customHeight="1">
      <c r="C413" s="57"/>
    </row>
    <row r="414" spans="3:3" ht="15.75" customHeight="1">
      <c r="C414" s="57"/>
    </row>
    <row r="415" spans="3:3" ht="15.75" customHeight="1">
      <c r="C415" s="57"/>
    </row>
    <row r="416" spans="3:3" ht="15.75" customHeight="1">
      <c r="C416" s="57"/>
    </row>
    <row r="417" spans="3:3" ht="15.75" customHeight="1">
      <c r="C417" s="57"/>
    </row>
    <row r="418" spans="3:3" ht="15.75" customHeight="1">
      <c r="C418" s="57"/>
    </row>
    <row r="419" spans="3:3" ht="15.75" customHeight="1">
      <c r="C419" s="57"/>
    </row>
    <row r="420" spans="3:3" ht="15.75" customHeight="1">
      <c r="C420" s="57"/>
    </row>
    <row r="421" spans="3:3" ht="15.75" customHeight="1">
      <c r="C421" s="57"/>
    </row>
    <row r="422" spans="3:3" ht="15.75" customHeight="1">
      <c r="C422" s="57"/>
    </row>
    <row r="423" spans="3:3" ht="15.75" customHeight="1">
      <c r="C423" s="57"/>
    </row>
    <row r="424" spans="3:3" ht="15.75" customHeight="1">
      <c r="C424" s="57"/>
    </row>
    <row r="425" spans="3:3" ht="15.75" customHeight="1">
      <c r="C425" s="57"/>
    </row>
    <row r="426" spans="3:3" ht="15.75" customHeight="1">
      <c r="C426" s="57"/>
    </row>
    <row r="427" spans="3:3" ht="15.75" customHeight="1">
      <c r="C427" s="57"/>
    </row>
    <row r="428" spans="3:3" ht="15.75" customHeight="1">
      <c r="C428" s="57"/>
    </row>
    <row r="429" spans="3:3" ht="15.75" customHeight="1">
      <c r="C429" s="57"/>
    </row>
    <row r="430" spans="3:3" ht="15.75" customHeight="1">
      <c r="C430" s="57"/>
    </row>
    <row r="431" spans="3:3" ht="15.75" customHeight="1">
      <c r="C431" s="57"/>
    </row>
    <row r="432" spans="3:3" ht="15.75" customHeight="1">
      <c r="C432" s="57"/>
    </row>
    <row r="433" spans="3:3" ht="15.75" customHeight="1">
      <c r="C433" s="57"/>
    </row>
    <row r="434" spans="3:3" ht="15.75" customHeight="1">
      <c r="C434" s="57"/>
    </row>
    <row r="435" spans="3:3" ht="15.75" customHeight="1">
      <c r="C435" s="57"/>
    </row>
    <row r="436" spans="3:3" ht="15.75" customHeight="1">
      <c r="C436" s="57"/>
    </row>
    <row r="437" spans="3:3" ht="15.75" customHeight="1">
      <c r="C437" s="57"/>
    </row>
    <row r="438" spans="3:3" ht="15.75" customHeight="1">
      <c r="C438" s="57"/>
    </row>
    <row r="439" spans="3:3" ht="15.75" customHeight="1">
      <c r="C439" s="57"/>
    </row>
    <row r="440" spans="3:3" ht="15.75" customHeight="1">
      <c r="C440" s="57"/>
    </row>
    <row r="441" spans="3:3" ht="15.75" customHeight="1">
      <c r="C441" s="57"/>
    </row>
    <row r="442" spans="3:3" ht="15.75" customHeight="1">
      <c r="C442" s="57"/>
    </row>
    <row r="443" spans="3:3" ht="15.75" customHeight="1">
      <c r="C443" s="57"/>
    </row>
    <row r="444" spans="3:3" ht="15.75" customHeight="1">
      <c r="C444" s="57"/>
    </row>
    <row r="445" spans="3:3" ht="15.75" customHeight="1">
      <c r="C445" s="57"/>
    </row>
    <row r="446" spans="3:3" ht="15.75" customHeight="1">
      <c r="C446" s="57"/>
    </row>
    <row r="447" spans="3:3" ht="15.75" customHeight="1">
      <c r="C447" s="57"/>
    </row>
    <row r="448" spans="3:3" ht="15.75" customHeight="1">
      <c r="C448" s="57"/>
    </row>
    <row r="449" spans="3:3" ht="15.75" customHeight="1">
      <c r="C449" s="57"/>
    </row>
    <row r="450" spans="3:3" ht="15.75" customHeight="1">
      <c r="C450" s="57"/>
    </row>
    <row r="451" spans="3:3" ht="15.75" customHeight="1">
      <c r="C451" s="57"/>
    </row>
    <row r="452" spans="3:3" ht="15.75" customHeight="1">
      <c r="C452" s="57"/>
    </row>
    <row r="453" spans="3:3" ht="15.75" customHeight="1">
      <c r="C453" s="57"/>
    </row>
    <row r="454" spans="3:3" ht="15.75" customHeight="1">
      <c r="C454" s="57"/>
    </row>
    <row r="455" spans="3:3" ht="15.75" customHeight="1">
      <c r="C455" s="57"/>
    </row>
    <row r="456" spans="3:3" ht="15.75" customHeight="1">
      <c r="C456" s="57"/>
    </row>
    <row r="457" spans="3:3" ht="15.75" customHeight="1">
      <c r="C457" s="57"/>
    </row>
    <row r="458" spans="3:3" ht="15.75" customHeight="1">
      <c r="C458" s="57"/>
    </row>
    <row r="459" spans="3:3" ht="15.75" customHeight="1">
      <c r="C459" s="57"/>
    </row>
    <row r="460" spans="3:3" ht="15.75" customHeight="1">
      <c r="C460" s="57"/>
    </row>
    <row r="461" spans="3:3" ht="15.75" customHeight="1">
      <c r="C461" s="57"/>
    </row>
    <row r="462" spans="3:3" ht="15.75" customHeight="1">
      <c r="C462" s="57"/>
    </row>
    <row r="463" spans="3:3" ht="15.75" customHeight="1">
      <c r="C463" s="57"/>
    </row>
    <row r="464" spans="3:3" ht="15.75" customHeight="1">
      <c r="C464" s="57"/>
    </row>
    <row r="465" spans="3:3" ht="15.75" customHeight="1">
      <c r="C465" s="57"/>
    </row>
    <row r="466" spans="3:3" ht="15.75" customHeight="1">
      <c r="C466" s="57"/>
    </row>
    <row r="467" spans="3:3" ht="15.75" customHeight="1">
      <c r="C467" s="57"/>
    </row>
    <row r="468" spans="3:3" ht="15.75" customHeight="1">
      <c r="C468" s="57"/>
    </row>
    <row r="469" spans="3:3" ht="15.75" customHeight="1">
      <c r="C469" s="57"/>
    </row>
    <row r="470" spans="3:3" ht="15.75" customHeight="1">
      <c r="C470" s="57"/>
    </row>
    <row r="471" spans="3:3" ht="15.75" customHeight="1">
      <c r="C471" s="57"/>
    </row>
    <row r="472" spans="3:3" ht="15.75" customHeight="1">
      <c r="C472" s="57"/>
    </row>
    <row r="473" spans="3:3" ht="15.75" customHeight="1">
      <c r="C473" s="57"/>
    </row>
    <row r="474" spans="3:3" ht="15.75" customHeight="1">
      <c r="C474" s="57"/>
    </row>
    <row r="475" spans="3:3" ht="15.75" customHeight="1">
      <c r="C475" s="57"/>
    </row>
    <row r="476" spans="3:3" ht="15.75" customHeight="1">
      <c r="C476" s="57"/>
    </row>
    <row r="477" spans="3:3" ht="15.75" customHeight="1">
      <c r="C477" s="57"/>
    </row>
    <row r="478" spans="3:3" ht="15.75" customHeight="1">
      <c r="C478" s="57"/>
    </row>
    <row r="479" spans="3:3" ht="15.75" customHeight="1">
      <c r="C479" s="57"/>
    </row>
    <row r="480" spans="3:3" ht="15.75" customHeight="1">
      <c r="C480" s="57"/>
    </row>
    <row r="481" spans="3:3" ht="15.75" customHeight="1">
      <c r="C481" s="57"/>
    </row>
    <row r="482" spans="3:3" ht="15.75" customHeight="1">
      <c r="C482" s="57"/>
    </row>
    <row r="483" spans="3:3" ht="15.75" customHeight="1">
      <c r="C483" s="57"/>
    </row>
    <row r="484" spans="3:3" ht="15.75" customHeight="1">
      <c r="C484" s="57"/>
    </row>
    <row r="485" spans="3:3" ht="15.75" customHeight="1">
      <c r="C485" s="57"/>
    </row>
    <row r="486" spans="3:3" ht="15.75" customHeight="1">
      <c r="C486" s="57"/>
    </row>
    <row r="487" spans="3:3" ht="15.75" customHeight="1">
      <c r="C487" s="57"/>
    </row>
    <row r="488" spans="3:3" ht="15.75" customHeight="1">
      <c r="C488" s="57"/>
    </row>
    <row r="489" spans="3:3" ht="15.75" customHeight="1">
      <c r="C489" s="57"/>
    </row>
    <row r="490" spans="3:3" ht="15.75" customHeight="1">
      <c r="C490" s="57"/>
    </row>
    <row r="491" spans="3:3" ht="15.75" customHeight="1">
      <c r="C491" s="57"/>
    </row>
    <row r="492" spans="3:3" ht="15.75" customHeight="1">
      <c r="C492" s="57"/>
    </row>
    <row r="493" spans="3:3" ht="15.75" customHeight="1">
      <c r="C493" s="57"/>
    </row>
    <row r="494" spans="3:3" ht="15.75" customHeight="1">
      <c r="C494" s="57"/>
    </row>
    <row r="495" spans="3:3" ht="15.75" customHeight="1">
      <c r="C495" s="57"/>
    </row>
    <row r="496" spans="3:3" ht="15.75" customHeight="1">
      <c r="C496" s="57"/>
    </row>
    <row r="497" spans="3:3" ht="15.75" customHeight="1">
      <c r="C497" s="57"/>
    </row>
    <row r="498" spans="3:3" ht="15.75" customHeight="1">
      <c r="C498" s="57"/>
    </row>
    <row r="499" spans="3:3" ht="15.75" customHeight="1">
      <c r="C499" s="57"/>
    </row>
    <row r="500" spans="3:3" ht="15.75" customHeight="1">
      <c r="C500" s="57"/>
    </row>
    <row r="501" spans="3:3" ht="15.75" customHeight="1">
      <c r="C501" s="57"/>
    </row>
    <row r="502" spans="3:3" ht="15.75" customHeight="1">
      <c r="C502" s="57"/>
    </row>
    <row r="503" spans="3:3" ht="15.75" customHeight="1">
      <c r="C503" s="57"/>
    </row>
    <row r="504" spans="3:3" ht="15.75" customHeight="1">
      <c r="C504" s="57"/>
    </row>
    <row r="505" spans="3:3" ht="15.75" customHeight="1">
      <c r="C505" s="57"/>
    </row>
    <row r="506" spans="3:3" ht="15.75" customHeight="1">
      <c r="C506" s="57"/>
    </row>
    <row r="507" spans="3:3" ht="15.75" customHeight="1">
      <c r="C507" s="57"/>
    </row>
    <row r="508" spans="3:3" ht="15.75" customHeight="1">
      <c r="C508" s="57"/>
    </row>
    <row r="509" spans="3:3" ht="15.75" customHeight="1">
      <c r="C509" s="57"/>
    </row>
    <row r="510" spans="3:3" ht="15.75" customHeight="1">
      <c r="C510" s="57"/>
    </row>
    <row r="511" spans="3:3" ht="15.75" customHeight="1">
      <c r="C511" s="57"/>
    </row>
    <row r="512" spans="3:3" ht="15.75" customHeight="1">
      <c r="C512" s="57"/>
    </row>
    <row r="513" spans="3:3" ht="15.75" customHeight="1">
      <c r="C513" s="57"/>
    </row>
    <row r="514" spans="3:3" ht="15.75" customHeight="1">
      <c r="C514" s="57"/>
    </row>
    <row r="515" spans="3:3" ht="15.75" customHeight="1">
      <c r="C515" s="57"/>
    </row>
    <row r="516" spans="3:3" ht="15.75" customHeight="1">
      <c r="C516" s="57"/>
    </row>
    <row r="517" spans="3:3" ht="15.75" customHeight="1">
      <c r="C517" s="57"/>
    </row>
    <row r="518" spans="3:3" ht="15.75" customHeight="1">
      <c r="C518" s="57"/>
    </row>
    <row r="519" spans="3:3" ht="15.75" customHeight="1">
      <c r="C519" s="57"/>
    </row>
    <row r="520" spans="3:3" ht="15.75" customHeight="1">
      <c r="C520" s="57"/>
    </row>
    <row r="521" spans="3:3" ht="15.75" customHeight="1">
      <c r="C521" s="57"/>
    </row>
    <row r="522" spans="3:3" ht="15.75" customHeight="1">
      <c r="C522" s="57"/>
    </row>
    <row r="523" spans="3:3" ht="15.75" customHeight="1">
      <c r="C523" s="57"/>
    </row>
    <row r="524" spans="3:3" ht="15.75" customHeight="1">
      <c r="C524" s="57"/>
    </row>
    <row r="525" spans="3:3" ht="15.75" customHeight="1">
      <c r="C525" s="57"/>
    </row>
    <row r="526" spans="3:3" ht="15.75" customHeight="1">
      <c r="C526" s="57"/>
    </row>
    <row r="527" spans="3:3" ht="15.75" customHeight="1">
      <c r="C527" s="57"/>
    </row>
    <row r="528" spans="3:3" ht="15.75" customHeight="1">
      <c r="C528" s="57"/>
    </row>
    <row r="529" spans="3:3" ht="15.75" customHeight="1">
      <c r="C529" s="57"/>
    </row>
    <row r="530" spans="3:3" ht="15.75" customHeight="1">
      <c r="C530" s="57"/>
    </row>
    <row r="531" spans="3:3" ht="15.75" customHeight="1">
      <c r="C531" s="57"/>
    </row>
    <row r="532" spans="3:3" ht="15.75" customHeight="1">
      <c r="C532" s="57"/>
    </row>
    <row r="533" spans="3:3" ht="15.75" customHeight="1">
      <c r="C533" s="57"/>
    </row>
    <row r="534" spans="3:3" ht="15.75" customHeight="1">
      <c r="C534" s="57"/>
    </row>
    <row r="535" spans="3:3" ht="15.75" customHeight="1">
      <c r="C535" s="57"/>
    </row>
    <row r="536" spans="3:3" ht="15.75" customHeight="1">
      <c r="C536" s="57"/>
    </row>
    <row r="537" spans="3:3" ht="15.75" customHeight="1">
      <c r="C537" s="57"/>
    </row>
    <row r="538" spans="3:3" ht="15.75" customHeight="1">
      <c r="C538" s="57"/>
    </row>
    <row r="539" spans="3:3" ht="15.75" customHeight="1">
      <c r="C539" s="57"/>
    </row>
    <row r="540" spans="3:3" ht="15.75" customHeight="1">
      <c r="C540" s="57"/>
    </row>
    <row r="541" spans="3:3" ht="15.75" customHeight="1">
      <c r="C541" s="57"/>
    </row>
    <row r="542" spans="3:3" ht="15.75" customHeight="1">
      <c r="C542" s="57"/>
    </row>
    <row r="543" spans="3:3" ht="15.75" customHeight="1">
      <c r="C543" s="57"/>
    </row>
    <row r="544" spans="3:3" ht="15.75" customHeight="1">
      <c r="C544" s="57"/>
    </row>
    <row r="545" spans="3:3" ht="15.75" customHeight="1">
      <c r="C545" s="57"/>
    </row>
    <row r="546" spans="3:3" ht="15.75" customHeight="1">
      <c r="C546" s="57"/>
    </row>
    <row r="547" spans="3:3" ht="15.75" customHeight="1">
      <c r="C547" s="57"/>
    </row>
    <row r="548" spans="3:3" ht="15.75" customHeight="1">
      <c r="C548" s="57"/>
    </row>
    <row r="549" spans="3:3" ht="15.75" customHeight="1">
      <c r="C549" s="57"/>
    </row>
    <row r="550" spans="3:3" ht="15.75" customHeight="1">
      <c r="C550" s="57"/>
    </row>
    <row r="551" spans="3:3" ht="15.75" customHeight="1">
      <c r="C551" s="57"/>
    </row>
    <row r="552" spans="3:3" ht="15.75" customHeight="1">
      <c r="C552" s="57"/>
    </row>
    <row r="553" spans="3:3" ht="15.75" customHeight="1">
      <c r="C553" s="57"/>
    </row>
    <row r="554" spans="3:3" ht="15.75" customHeight="1">
      <c r="C554" s="57"/>
    </row>
    <row r="555" spans="3:3" ht="15.75" customHeight="1">
      <c r="C555" s="57"/>
    </row>
    <row r="556" spans="3:3" ht="15.75" customHeight="1">
      <c r="C556" s="57"/>
    </row>
    <row r="557" spans="3:3" ht="15.75" customHeight="1">
      <c r="C557" s="57"/>
    </row>
    <row r="558" spans="3:3" ht="15.75" customHeight="1">
      <c r="C558" s="57"/>
    </row>
    <row r="559" spans="3:3" ht="15.75" customHeight="1">
      <c r="C559" s="57"/>
    </row>
    <row r="560" spans="3:3" ht="15.75" customHeight="1">
      <c r="C560" s="57"/>
    </row>
    <row r="561" spans="3:3" ht="15.75" customHeight="1">
      <c r="C561" s="57"/>
    </row>
    <row r="562" spans="3:3" ht="15.75" customHeight="1">
      <c r="C562" s="57"/>
    </row>
    <row r="563" spans="3:3" ht="15.75" customHeight="1">
      <c r="C563" s="57"/>
    </row>
    <row r="564" spans="3:3" ht="15.75" customHeight="1">
      <c r="C564" s="57"/>
    </row>
    <row r="565" spans="3:3" ht="15.75" customHeight="1">
      <c r="C565" s="57"/>
    </row>
    <row r="566" spans="3:3" ht="15.75" customHeight="1">
      <c r="C566" s="57"/>
    </row>
    <row r="567" spans="3:3" ht="15.75" customHeight="1">
      <c r="C567" s="57"/>
    </row>
    <row r="568" spans="3:3" ht="15.75" customHeight="1">
      <c r="C568" s="57"/>
    </row>
    <row r="569" spans="3:3" ht="15.75" customHeight="1">
      <c r="C569" s="57"/>
    </row>
    <row r="570" spans="3:3" ht="15.75" customHeight="1">
      <c r="C570" s="57"/>
    </row>
    <row r="571" spans="3:3" ht="15.75" customHeight="1">
      <c r="C571" s="57"/>
    </row>
    <row r="572" spans="3:3" ht="15.75" customHeight="1">
      <c r="C572" s="57"/>
    </row>
    <row r="573" spans="3:3" ht="15.75" customHeight="1">
      <c r="C573" s="57"/>
    </row>
    <row r="574" spans="3:3" ht="15.75" customHeight="1">
      <c r="C574" s="57"/>
    </row>
    <row r="575" spans="3:3" ht="15.75" customHeight="1">
      <c r="C575" s="57"/>
    </row>
    <row r="576" spans="3:3" ht="15.75" customHeight="1">
      <c r="C576" s="57"/>
    </row>
    <row r="577" spans="3:3" ht="15.75" customHeight="1">
      <c r="C577" s="57"/>
    </row>
    <row r="578" spans="3:3" ht="15.75" customHeight="1">
      <c r="C578" s="57"/>
    </row>
    <row r="579" spans="3:3" ht="15.75" customHeight="1">
      <c r="C579" s="57"/>
    </row>
    <row r="580" spans="3:3" ht="15.75" customHeight="1">
      <c r="C580" s="57"/>
    </row>
    <row r="581" spans="3:3" ht="15.75" customHeight="1">
      <c r="C581" s="57"/>
    </row>
    <row r="582" spans="3:3" ht="15.75" customHeight="1">
      <c r="C582" s="57"/>
    </row>
    <row r="583" spans="3:3" ht="15.75" customHeight="1">
      <c r="C583" s="57"/>
    </row>
    <row r="584" spans="3:3" ht="15.75" customHeight="1">
      <c r="C584" s="57"/>
    </row>
    <row r="585" spans="3:3" ht="15.75" customHeight="1">
      <c r="C585" s="57"/>
    </row>
    <row r="586" spans="3:3" ht="15.75" customHeight="1">
      <c r="C586" s="57"/>
    </row>
    <row r="587" spans="3:3" ht="15.75" customHeight="1">
      <c r="C587" s="57"/>
    </row>
    <row r="588" spans="3:3" ht="15.75" customHeight="1">
      <c r="C588" s="57"/>
    </row>
    <row r="589" spans="3:3" ht="15.75" customHeight="1">
      <c r="C589" s="57"/>
    </row>
    <row r="590" spans="3:3" ht="15.75" customHeight="1">
      <c r="C590" s="57"/>
    </row>
    <row r="591" spans="3:3" ht="15.75" customHeight="1">
      <c r="C591" s="57"/>
    </row>
    <row r="592" spans="3:3" ht="15.75" customHeight="1">
      <c r="C592" s="57"/>
    </row>
    <row r="593" spans="3:3" ht="15.75" customHeight="1">
      <c r="C593" s="57"/>
    </row>
    <row r="594" spans="3:3" ht="15.75" customHeight="1">
      <c r="C594" s="57"/>
    </row>
    <row r="595" spans="3:3" ht="15.75" customHeight="1">
      <c r="C595" s="57"/>
    </row>
    <row r="596" spans="3:3" ht="15.75" customHeight="1">
      <c r="C596" s="57"/>
    </row>
    <row r="597" spans="3:3" ht="15.75" customHeight="1">
      <c r="C597" s="57"/>
    </row>
    <row r="598" spans="3:3" ht="15.75" customHeight="1">
      <c r="C598" s="57"/>
    </row>
    <row r="599" spans="3:3" ht="15.75" customHeight="1">
      <c r="C599" s="57"/>
    </row>
    <row r="600" spans="3:3" ht="15.75" customHeight="1">
      <c r="C600" s="57"/>
    </row>
    <row r="601" spans="3:3" ht="15.75" customHeight="1">
      <c r="C601" s="57"/>
    </row>
    <row r="602" spans="3:3" ht="15.75" customHeight="1">
      <c r="C602" s="57"/>
    </row>
    <row r="603" spans="3:3" ht="15.75" customHeight="1">
      <c r="C603" s="57"/>
    </row>
    <row r="604" spans="3:3" ht="15.75" customHeight="1">
      <c r="C604" s="57"/>
    </row>
    <row r="605" spans="3:3" ht="15.75" customHeight="1">
      <c r="C605" s="57"/>
    </row>
    <row r="606" spans="3:3" ht="15.75" customHeight="1">
      <c r="C606" s="57"/>
    </row>
    <row r="607" spans="3:3" ht="15.75" customHeight="1">
      <c r="C607" s="57"/>
    </row>
    <row r="608" spans="3:3" ht="15.75" customHeight="1">
      <c r="C608" s="57"/>
    </row>
    <row r="609" spans="3:3" ht="15.75" customHeight="1">
      <c r="C609" s="57"/>
    </row>
    <row r="610" spans="3:3" ht="15.75" customHeight="1">
      <c r="C610" s="57"/>
    </row>
    <row r="611" spans="3:3" ht="15.75" customHeight="1">
      <c r="C611" s="57"/>
    </row>
    <row r="612" spans="3:3" ht="15.75" customHeight="1">
      <c r="C612" s="57"/>
    </row>
    <row r="613" spans="3:3" ht="15.75" customHeight="1">
      <c r="C613" s="57"/>
    </row>
    <row r="614" spans="3:3" ht="15.75" customHeight="1">
      <c r="C614" s="57"/>
    </row>
    <row r="615" spans="3:3" ht="15.75" customHeight="1">
      <c r="C615" s="57"/>
    </row>
    <row r="616" spans="3:3" ht="15.75" customHeight="1">
      <c r="C616" s="57"/>
    </row>
    <row r="617" spans="3:3" ht="15.75" customHeight="1">
      <c r="C617" s="57"/>
    </row>
    <row r="618" spans="3:3" ht="15.75" customHeight="1">
      <c r="C618" s="57"/>
    </row>
    <row r="619" spans="3:3" ht="15.75" customHeight="1">
      <c r="C619" s="57"/>
    </row>
    <row r="620" spans="3:3" ht="15.75" customHeight="1">
      <c r="C620" s="57"/>
    </row>
    <row r="621" spans="3:3" ht="15.75" customHeight="1">
      <c r="C621" s="57"/>
    </row>
    <row r="622" spans="3:3" ht="15.75" customHeight="1">
      <c r="C622" s="57"/>
    </row>
    <row r="623" spans="3:3" ht="15.75" customHeight="1">
      <c r="C623" s="57"/>
    </row>
    <row r="624" spans="3:3" ht="15.75" customHeight="1">
      <c r="C624" s="57"/>
    </row>
    <row r="625" spans="3:3" ht="15.75" customHeight="1">
      <c r="C625" s="57"/>
    </row>
    <row r="626" spans="3:3" ht="15.75" customHeight="1">
      <c r="C626" s="57"/>
    </row>
    <row r="627" spans="3:3" ht="15.75" customHeight="1">
      <c r="C627" s="57"/>
    </row>
    <row r="628" spans="3:3" ht="15.75" customHeight="1">
      <c r="C628" s="57"/>
    </row>
    <row r="629" spans="3:3" ht="15.75" customHeight="1">
      <c r="C629" s="57"/>
    </row>
    <row r="630" spans="3:3" ht="15.75" customHeight="1">
      <c r="C630" s="57"/>
    </row>
    <row r="631" spans="3:3" ht="15.75" customHeight="1">
      <c r="C631" s="57"/>
    </row>
    <row r="632" spans="3:3" ht="15.75" customHeight="1">
      <c r="C632" s="57"/>
    </row>
    <row r="633" spans="3:3" ht="15.75" customHeight="1">
      <c r="C633" s="57"/>
    </row>
    <row r="634" spans="3:3" ht="15.75" customHeight="1">
      <c r="C634" s="57"/>
    </row>
    <row r="635" spans="3:3" ht="15.75" customHeight="1">
      <c r="C635" s="57"/>
    </row>
    <row r="636" spans="3:3" ht="15.75" customHeight="1">
      <c r="C636" s="57"/>
    </row>
    <row r="637" spans="3:3" ht="15.75" customHeight="1">
      <c r="C637" s="57"/>
    </row>
    <row r="638" spans="3:3" ht="15.75" customHeight="1">
      <c r="C638" s="57"/>
    </row>
    <row r="639" spans="3:3" ht="15.75" customHeight="1">
      <c r="C639" s="57"/>
    </row>
    <row r="640" spans="3:3" ht="15.75" customHeight="1">
      <c r="C640" s="57"/>
    </row>
    <row r="641" spans="3:3" ht="15.75" customHeight="1">
      <c r="C641" s="57"/>
    </row>
    <row r="642" spans="3:3" ht="15.75" customHeight="1">
      <c r="C642" s="57"/>
    </row>
    <row r="643" spans="3:3" ht="15.75" customHeight="1">
      <c r="C643" s="57"/>
    </row>
    <row r="644" spans="3:3" ht="15.75" customHeight="1">
      <c r="C644" s="57"/>
    </row>
    <row r="645" spans="3:3" ht="15.75" customHeight="1">
      <c r="C645" s="57"/>
    </row>
    <row r="646" spans="3:3" ht="15.75" customHeight="1">
      <c r="C646" s="57"/>
    </row>
    <row r="647" spans="3:3" ht="15.75" customHeight="1">
      <c r="C647" s="57"/>
    </row>
    <row r="648" spans="3:3" ht="15.75" customHeight="1">
      <c r="C648" s="57"/>
    </row>
    <row r="649" spans="3:3" ht="15.75" customHeight="1">
      <c r="C649" s="57"/>
    </row>
    <row r="650" spans="3:3" ht="15.75" customHeight="1">
      <c r="C650" s="57"/>
    </row>
    <row r="651" spans="3:3" ht="15.75" customHeight="1">
      <c r="C651" s="57"/>
    </row>
    <row r="652" spans="3:3" ht="15.75" customHeight="1">
      <c r="C652" s="57"/>
    </row>
    <row r="653" spans="3:3" ht="15.75" customHeight="1">
      <c r="C653" s="57"/>
    </row>
    <row r="654" spans="3:3" ht="15.75" customHeight="1">
      <c r="C654" s="57"/>
    </row>
    <row r="655" spans="3:3" ht="15.75" customHeight="1">
      <c r="C655" s="57"/>
    </row>
    <row r="656" spans="3:3" ht="15.75" customHeight="1">
      <c r="C656" s="57"/>
    </row>
    <row r="657" spans="3:3" ht="15.75" customHeight="1">
      <c r="C657" s="57"/>
    </row>
    <row r="658" spans="3:3" ht="15.75" customHeight="1">
      <c r="C658" s="57"/>
    </row>
    <row r="659" spans="3:3" ht="15.75" customHeight="1">
      <c r="C659" s="57"/>
    </row>
    <row r="660" spans="3:3" ht="15.75" customHeight="1">
      <c r="C660" s="57"/>
    </row>
    <row r="661" spans="3:3" ht="15.75" customHeight="1">
      <c r="C661" s="57"/>
    </row>
    <row r="662" spans="3:3" ht="15.75" customHeight="1">
      <c r="C662" s="57"/>
    </row>
    <row r="663" spans="3:3" ht="15.75" customHeight="1">
      <c r="C663" s="57"/>
    </row>
    <row r="664" spans="3:3" ht="15.75" customHeight="1">
      <c r="C664" s="57"/>
    </row>
    <row r="665" spans="3:3" ht="15.75" customHeight="1">
      <c r="C665" s="57"/>
    </row>
    <row r="666" spans="3:3" ht="15.75" customHeight="1">
      <c r="C666" s="57"/>
    </row>
    <row r="667" spans="3:3" ht="15.75" customHeight="1">
      <c r="C667" s="57"/>
    </row>
    <row r="668" spans="3:3" ht="15.75" customHeight="1">
      <c r="C668" s="57"/>
    </row>
    <row r="669" spans="3:3" ht="15.75" customHeight="1">
      <c r="C669" s="57"/>
    </row>
    <row r="670" spans="3:3" ht="15.75" customHeight="1">
      <c r="C670" s="57"/>
    </row>
    <row r="671" spans="3:3" ht="15.75" customHeight="1">
      <c r="C671" s="57"/>
    </row>
    <row r="672" spans="3:3" ht="15.75" customHeight="1">
      <c r="C672" s="57"/>
    </row>
    <row r="673" spans="3:3" ht="15.75" customHeight="1">
      <c r="C673" s="57"/>
    </row>
    <row r="674" spans="3:3" ht="15.75" customHeight="1">
      <c r="C674" s="57"/>
    </row>
    <row r="675" spans="3:3" ht="15.75" customHeight="1">
      <c r="C675" s="57"/>
    </row>
    <row r="676" spans="3:3" ht="15.75" customHeight="1">
      <c r="C676" s="57"/>
    </row>
    <row r="677" spans="3:3" ht="15.75" customHeight="1">
      <c r="C677" s="57"/>
    </row>
    <row r="678" spans="3:3" ht="15.75" customHeight="1">
      <c r="C678" s="57"/>
    </row>
    <row r="679" spans="3:3" ht="15.75" customHeight="1">
      <c r="C679" s="57"/>
    </row>
    <row r="680" spans="3:3" ht="15.75" customHeight="1">
      <c r="C680" s="57"/>
    </row>
    <row r="681" spans="3:3" ht="15.75" customHeight="1">
      <c r="C681" s="57"/>
    </row>
    <row r="682" spans="3:3" ht="15.75" customHeight="1">
      <c r="C682" s="57"/>
    </row>
    <row r="683" spans="3:3" ht="15.75" customHeight="1">
      <c r="C683" s="57"/>
    </row>
    <row r="684" spans="3:3" ht="15.75" customHeight="1">
      <c r="C684" s="57"/>
    </row>
    <row r="685" spans="3:3" ht="15.75" customHeight="1">
      <c r="C685" s="57"/>
    </row>
    <row r="686" spans="3:3" ht="15.75" customHeight="1">
      <c r="C686" s="57"/>
    </row>
    <row r="687" spans="3:3" ht="15.75" customHeight="1">
      <c r="C687" s="57"/>
    </row>
    <row r="688" spans="3:3" ht="15.75" customHeight="1">
      <c r="C688" s="57"/>
    </row>
    <row r="689" spans="3:3" ht="15.75" customHeight="1">
      <c r="C689" s="57"/>
    </row>
    <row r="690" spans="3:3" ht="15.75" customHeight="1">
      <c r="C690" s="57"/>
    </row>
    <row r="691" spans="3:3" ht="15.75" customHeight="1">
      <c r="C691" s="57"/>
    </row>
    <row r="692" spans="3:3" ht="15.75" customHeight="1">
      <c r="C692" s="57"/>
    </row>
    <row r="693" spans="3:3" ht="15.75" customHeight="1">
      <c r="C693" s="57"/>
    </row>
    <row r="694" spans="3:3" ht="15.75" customHeight="1">
      <c r="C694" s="57"/>
    </row>
    <row r="695" spans="3:3" ht="15.75" customHeight="1">
      <c r="C695" s="57"/>
    </row>
    <row r="696" spans="3:3" ht="15.75" customHeight="1">
      <c r="C696" s="57"/>
    </row>
    <row r="697" spans="3:3" ht="15.75" customHeight="1">
      <c r="C697" s="57"/>
    </row>
    <row r="698" spans="3:3" ht="15.75" customHeight="1">
      <c r="C698" s="57"/>
    </row>
    <row r="699" spans="3:3" ht="15.75" customHeight="1">
      <c r="C699" s="57"/>
    </row>
    <row r="700" spans="3:3" ht="15.75" customHeight="1">
      <c r="C700" s="57"/>
    </row>
    <row r="701" spans="3:3" ht="15.75" customHeight="1">
      <c r="C701" s="57"/>
    </row>
    <row r="702" spans="3:3" ht="15.75" customHeight="1">
      <c r="C702" s="57"/>
    </row>
    <row r="703" spans="3:3" ht="15.75" customHeight="1">
      <c r="C703" s="57"/>
    </row>
    <row r="704" spans="3:3" ht="15.75" customHeight="1">
      <c r="C704" s="57"/>
    </row>
    <row r="705" spans="3:3" ht="15.75" customHeight="1">
      <c r="C705" s="57"/>
    </row>
    <row r="706" spans="3:3" ht="15.75" customHeight="1">
      <c r="C706" s="57"/>
    </row>
    <row r="707" spans="3:3" ht="15.75" customHeight="1">
      <c r="C707" s="57"/>
    </row>
    <row r="708" spans="3:3" ht="15.75" customHeight="1">
      <c r="C708" s="57"/>
    </row>
    <row r="709" spans="3:3" ht="15.75" customHeight="1">
      <c r="C709" s="57"/>
    </row>
    <row r="710" spans="3:3" ht="15.75" customHeight="1">
      <c r="C710" s="57"/>
    </row>
    <row r="711" spans="3:3" ht="15.75" customHeight="1">
      <c r="C711" s="57"/>
    </row>
    <row r="712" spans="3:3" ht="15.75" customHeight="1">
      <c r="C712" s="57"/>
    </row>
    <row r="713" spans="3:3" ht="15.75" customHeight="1">
      <c r="C713" s="57"/>
    </row>
    <row r="714" spans="3:3" ht="15.75" customHeight="1">
      <c r="C714" s="57"/>
    </row>
    <row r="715" spans="3:3" ht="15.75" customHeight="1">
      <c r="C715" s="57"/>
    </row>
    <row r="716" spans="3:3" ht="15.75" customHeight="1">
      <c r="C716" s="57"/>
    </row>
    <row r="717" spans="3:3" ht="15.75" customHeight="1">
      <c r="C717" s="57"/>
    </row>
    <row r="718" spans="3:3" ht="15.75" customHeight="1">
      <c r="C718" s="57"/>
    </row>
    <row r="719" spans="3:3" ht="15.75" customHeight="1">
      <c r="C719" s="57"/>
    </row>
    <row r="720" spans="3:3" ht="15.75" customHeight="1">
      <c r="C720" s="57"/>
    </row>
    <row r="721" spans="3:3" ht="15.75" customHeight="1">
      <c r="C721" s="57"/>
    </row>
    <row r="722" spans="3:3" ht="15.75" customHeight="1">
      <c r="C722" s="57"/>
    </row>
    <row r="723" spans="3:3" ht="15.75" customHeight="1">
      <c r="C723" s="57"/>
    </row>
    <row r="724" spans="3:3" ht="15.75" customHeight="1">
      <c r="C724" s="57"/>
    </row>
    <row r="725" spans="3:3" ht="15.75" customHeight="1">
      <c r="C725" s="57"/>
    </row>
    <row r="726" spans="3:3" ht="15.75" customHeight="1">
      <c r="C726" s="57"/>
    </row>
    <row r="727" spans="3:3" ht="15.75" customHeight="1">
      <c r="C727" s="57"/>
    </row>
    <row r="728" spans="3:3" ht="15.75" customHeight="1">
      <c r="C728" s="57"/>
    </row>
    <row r="729" spans="3:3" ht="15.75" customHeight="1">
      <c r="C729" s="57"/>
    </row>
    <row r="730" spans="3:3" ht="15.75" customHeight="1">
      <c r="C730" s="57"/>
    </row>
    <row r="731" spans="3:3" ht="15.75" customHeight="1">
      <c r="C731" s="57"/>
    </row>
    <row r="732" spans="3:3" ht="15.75" customHeight="1">
      <c r="C732" s="57"/>
    </row>
    <row r="733" spans="3:3" ht="15.75" customHeight="1">
      <c r="C733" s="57"/>
    </row>
    <row r="734" spans="3:3" ht="15.75" customHeight="1">
      <c r="C734" s="57"/>
    </row>
    <row r="735" spans="3:3" ht="15.75" customHeight="1">
      <c r="C735" s="57"/>
    </row>
    <row r="736" spans="3:3" ht="15.75" customHeight="1">
      <c r="C736" s="57"/>
    </row>
    <row r="737" spans="3:3" ht="15.75" customHeight="1">
      <c r="C737" s="57"/>
    </row>
    <row r="738" spans="3:3" ht="15.75" customHeight="1">
      <c r="C738" s="57"/>
    </row>
    <row r="739" spans="3:3" ht="15.75" customHeight="1">
      <c r="C739" s="57"/>
    </row>
    <row r="740" spans="3:3" ht="15.75" customHeight="1">
      <c r="C740" s="57"/>
    </row>
    <row r="741" spans="3:3" ht="15.75" customHeight="1">
      <c r="C741" s="57"/>
    </row>
    <row r="742" spans="3:3" ht="15.75" customHeight="1">
      <c r="C742" s="57"/>
    </row>
    <row r="743" spans="3:3" ht="15.75" customHeight="1">
      <c r="C743" s="57"/>
    </row>
    <row r="744" spans="3:3" ht="15.75" customHeight="1">
      <c r="C744" s="57"/>
    </row>
    <row r="745" spans="3:3" ht="15.75" customHeight="1">
      <c r="C745" s="57"/>
    </row>
    <row r="746" spans="3:3" ht="15.75" customHeight="1">
      <c r="C746" s="57"/>
    </row>
    <row r="747" spans="3:3" ht="15.75" customHeight="1">
      <c r="C747" s="57"/>
    </row>
    <row r="748" spans="3:3" ht="15.75" customHeight="1">
      <c r="C748" s="57"/>
    </row>
    <row r="749" spans="3:3" ht="15.75" customHeight="1">
      <c r="C749" s="57"/>
    </row>
    <row r="750" spans="3:3" ht="15.75" customHeight="1">
      <c r="C750" s="57"/>
    </row>
    <row r="751" spans="3:3" ht="15.75" customHeight="1">
      <c r="C751" s="57"/>
    </row>
    <row r="752" spans="3:3" ht="15.75" customHeight="1">
      <c r="C752" s="57"/>
    </row>
    <row r="753" spans="3:3" ht="15.75" customHeight="1">
      <c r="C753" s="57"/>
    </row>
    <row r="754" spans="3:3" ht="15.75" customHeight="1">
      <c r="C754" s="57"/>
    </row>
    <row r="755" spans="3:3" ht="15.75" customHeight="1">
      <c r="C755" s="57"/>
    </row>
    <row r="756" spans="3:3" ht="15.75" customHeight="1">
      <c r="C756" s="57"/>
    </row>
    <row r="757" spans="3:3" ht="15.75" customHeight="1">
      <c r="C757" s="57"/>
    </row>
    <row r="758" spans="3:3" ht="15.75" customHeight="1">
      <c r="C758" s="57"/>
    </row>
    <row r="759" spans="3:3" ht="15.75" customHeight="1">
      <c r="C759" s="57"/>
    </row>
    <row r="760" spans="3:3" ht="15.75" customHeight="1">
      <c r="C760" s="57"/>
    </row>
    <row r="761" spans="3:3" ht="15.75" customHeight="1">
      <c r="C761" s="57"/>
    </row>
    <row r="762" spans="3:3" ht="15.75" customHeight="1">
      <c r="C762" s="57"/>
    </row>
    <row r="763" spans="3:3" ht="15.75" customHeight="1">
      <c r="C763" s="57"/>
    </row>
    <row r="764" spans="3:3" ht="15.75" customHeight="1">
      <c r="C764" s="57"/>
    </row>
    <row r="765" spans="3:3" ht="15.75" customHeight="1">
      <c r="C765" s="57"/>
    </row>
    <row r="766" spans="3:3" ht="15.75" customHeight="1">
      <c r="C766" s="57"/>
    </row>
    <row r="767" spans="3:3" ht="15.75" customHeight="1">
      <c r="C767" s="57"/>
    </row>
    <row r="768" spans="3:3" ht="15.75" customHeight="1">
      <c r="C768" s="57"/>
    </row>
    <row r="769" spans="3:3" ht="15.75" customHeight="1">
      <c r="C769" s="57"/>
    </row>
    <row r="770" spans="3:3" ht="15.75" customHeight="1">
      <c r="C770" s="57"/>
    </row>
    <row r="771" spans="3:3" ht="15.75" customHeight="1">
      <c r="C771" s="57"/>
    </row>
    <row r="772" spans="3:3" ht="15.75" customHeight="1">
      <c r="C772" s="57"/>
    </row>
    <row r="773" spans="3:3" ht="15.75" customHeight="1">
      <c r="C773" s="57"/>
    </row>
    <row r="774" spans="3:3" ht="15.75" customHeight="1">
      <c r="C774" s="57"/>
    </row>
    <row r="775" spans="3:3" ht="15.75" customHeight="1">
      <c r="C775" s="57"/>
    </row>
    <row r="776" spans="3:3" ht="15.75" customHeight="1">
      <c r="C776" s="57"/>
    </row>
    <row r="777" spans="3:3" ht="15.75" customHeight="1">
      <c r="C777" s="57"/>
    </row>
    <row r="778" spans="3:3" ht="15.75" customHeight="1">
      <c r="C778" s="57"/>
    </row>
    <row r="779" spans="3:3" ht="15.75" customHeight="1">
      <c r="C779" s="57"/>
    </row>
    <row r="780" spans="3:3" ht="15.75" customHeight="1">
      <c r="C780" s="57"/>
    </row>
    <row r="781" spans="3:3" ht="15.75" customHeight="1">
      <c r="C781" s="57"/>
    </row>
    <row r="782" spans="3:3" ht="15.75" customHeight="1">
      <c r="C782" s="57"/>
    </row>
    <row r="783" spans="3:3" ht="15.75" customHeight="1">
      <c r="C783" s="57"/>
    </row>
    <row r="784" spans="3:3" ht="15.75" customHeight="1">
      <c r="C784" s="57"/>
    </row>
    <row r="785" spans="3:3" ht="15.75" customHeight="1">
      <c r="C785" s="57"/>
    </row>
    <row r="786" spans="3:3" ht="15.75" customHeight="1">
      <c r="C786" s="57"/>
    </row>
    <row r="787" spans="3:3" ht="15.75" customHeight="1">
      <c r="C787" s="57"/>
    </row>
    <row r="788" spans="3:3" ht="15.75" customHeight="1">
      <c r="C788" s="57"/>
    </row>
    <row r="789" spans="3:3" ht="15.75" customHeight="1">
      <c r="C789" s="57"/>
    </row>
    <row r="790" spans="3:3" ht="15.75" customHeight="1">
      <c r="C790" s="57"/>
    </row>
    <row r="791" spans="3:3" ht="15.75" customHeight="1">
      <c r="C791" s="57"/>
    </row>
    <row r="792" spans="3:3" ht="15.75" customHeight="1">
      <c r="C792" s="57"/>
    </row>
    <row r="793" spans="3:3" ht="15.75" customHeight="1">
      <c r="C793" s="57"/>
    </row>
    <row r="794" spans="3:3" ht="15.75" customHeight="1">
      <c r="C794" s="57"/>
    </row>
    <row r="795" spans="3:3" ht="15.75" customHeight="1">
      <c r="C795" s="57"/>
    </row>
    <row r="796" spans="3:3" ht="15.75" customHeight="1">
      <c r="C796" s="57"/>
    </row>
    <row r="797" spans="3:3" ht="15.75" customHeight="1">
      <c r="C797" s="57"/>
    </row>
    <row r="798" spans="3:3" ht="15.75" customHeight="1">
      <c r="C798" s="57"/>
    </row>
    <row r="799" spans="3:3" ht="15.75" customHeight="1">
      <c r="C799" s="57"/>
    </row>
    <row r="800" spans="3:3" ht="15.75" customHeight="1">
      <c r="C800" s="57"/>
    </row>
    <row r="801" spans="3:3" ht="15.75" customHeight="1">
      <c r="C801" s="57"/>
    </row>
    <row r="802" spans="3:3" ht="15.75" customHeight="1">
      <c r="C802" s="57"/>
    </row>
    <row r="803" spans="3:3" ht="15.75" customHeight="1">
      <c r="C803" s="57"/>
    </row>
    <row r="804" spans="3:3" ht="15.75" customHeight="1">
      <c r="C804" s="57"/>
    </row>
    <row r="805" spans="3:3" ht="15.75" customHeight="1">
      <c r="C805" s="57"/>
    </row>
    <row r="806" spans="3:3" ht="15.75" customHeight="1">
      <c r="C806" s="57"/>
    </row>
    <row r="807" spans="3:3" ht="15.75" customHeight="1">
      <c r="C807" s="57"/>
    </row>
    <row r="808" spans="3:3" ht="15.75" customHeight="1">
      <c r="C808" s="57"/>
    </row>
    <row r="809" spans="3:3" ht="15.75" customHeight="1">
      <c r="C809" s="57"/>
    </row>
    <row r="810" spans="3:3" ht="15.75" customHeight="1">
      <c r="C810" s="57"/>
    </row>
    <row r="811" spans="3:3" ht="15.75" customHeight="1">
      <c r="C811" s="57"/>
    </row>
    <row r="812" spans="3:3" ht="15.75" customHeight="1">
      <c r="C812" s="57"/>
    </row>
    <row r="813" spans="3:3" ht="15.75" customHeight="1">
      <c r="C813" s="57"/>
    </row>
    <row r="814" spans="3:3" ht="15.75" customHeight="1">
      <c r="C814" s="57"/>
    </row>
    <row r="815" spans="3:3" ht="15.75" customHeight="1">
      <c r="C815" s="57"/>
    </row>
    <row r="816" spans="3:3" ht="15.75" customHeight="1">
      <c r="C816" s="57"/>
    </row>
    <row r="817" spans="3:3" ht="15.75" customHeight="1">
      <c r="C817" s="57"/>
    </row>
    <row r="818" spans="3:3" ht="15.75" customHeight="1">
      <c r="C818" s="57"/>
    </row>
    <row r="819" spans="3:3" ht="15.75" customHeight="1">
      <c r="C819" s="57"/>
    </row>
    <row r="820" spans="3:3" ht="15.75" customHeight="1">
      <c r="C820" s="57"/>
    </row>
    <row r="821" spans="3:3" ht="15.75" customHeight="1">
      <c r="C821" s="57"/>
    </row>
    <row r="822" spans="3:3" ht="15.75" customHeight="1">
      <c r="C822" s="57"/>
    </row>
    <row r="823" spans="3:3" ht="15.75" customHeight="1">
      <c r="C823" s="57"/>
    </row>
    <row r="824" spans="3:3" ht="15.75" customHeight="1">
      <c r="C824" s="57"/>
    </row>
    <row r="825" spans="3:3" ht="15.75" customHeight="1">
      <c r="C825" s="57"/>
    </row>
    <row r="826" spans="3:3" ht="15.75" customHeight="1">
      <c r="C826" s="57"/>
    </row>
    <row r="827" spans="3:3" ht="15.75" customHeight="1">
      <c r="C827" s="57"/>
    </row>
    <row r="828" spans="3:3" ht="15.75" customHeight="1">
      <c r="C828" s="57"/>
    </row>
    <row r="829" spans="3:3" ht="15.75" customHeight="1">
      <c r="C829" s="57"/>
    </row>
    <row r="830" spans="3:3" ht="15.75" customHeight="1">
      <c r="C830" s="57"/>
    </row>
    <row r="831" spans="3:3" ht="15.75" customHeight="1">
      <c r="C831" s="57"/>
    </row>
    <row r="832" spans="3:3" ht="15.75" customHeight="1">
      <c r="C832" s="57"/>
    </row>
    <row r="833" spans="3:3" ht="15.75" customHeight="1">
      <c r="C833" s="57"/>
    </row>
    <row r="834" spans="3:3" ht="15.75" customHeight="1">
      <c r="C834" s="57"/>
    </row>
    <row r="835" spans="3:3" ht="15.75" customHeight="1">
      <c r="C835" s="57"/>
    </row>
    <row r="836" spans="3:3" ht="15.75" customHeight="1">
      <c r="C836" s="57"/>
    </row>
    <row r="837" spans="3:3" ht="15.75" customHeight="1">
      <c r="C837" s="57"/>
    </row>
    <row r="838" spans="3:3" ht="15.75" customHeight="1">
      <c r="C838" s="57"/>
    </row>
    <row r="839" spans="3:3" ht="15.75" customHeight="1">
      <c r="C839" s="57"/>
    </row>
    <row r="840" spans="3:3" ht="15.75" customHeight="1">
      <c r="C840" s="57"/>
    </row>
    <row r="841" spans="3:3" ht="15.75" customHeight="1">
      <c r="C841" s="57"/>
    </row>
    <row r="842" spans="3:3" ht="15.75" customHeight="1">
      <c r="C842" s="57"/>
    </row>
    <row r="843" spans="3:3" ht="15.75" customHeight="1">
      <c r="C843" s="57"/>
    </row>
    <row r="844" spans="3:3" ht="15.75" customHeight="1">
      <c r="C844" s="57"/>
    </row>
    <row r="845" spans="3:3" ht="15.75" customHeight="1">
      <c r="C845" s="57"/>
    </row>
    <row r="846" spans="3:3" ht="15.75" customHeight="1">
      <c r="C846" s="57"/>
    </row>
    <row r="847" spans="3:3" ht="15.75" customHeight="1">
      <c r="C847" s="57"/>
    </row>
    <row r="848" spans="3:3" ht="15.75" customHeight="1">
      <c r="C848" s="57"/>
    </row>
    <row r="849" spans="3:3" ht="15.75" customHeight="1">
      <c r="C849" s="57"/>
    </row>
    <row r="850" spans="3:3" ht="15.75" customHeight="1">
      <c r="C850" s="57"/>
    </row>
    <row r="851" spans="3:3" ht="15.75" customHeight="1">
      <c r="C851" s="57"/>
    </row>
    <row r="852" spans="3:3" ht="15.75" customHeight="1">
      <c r="C852" s="57"/>
    </row>
    <row r="853" spans="3:3" ht="15.75" customHeight="1">
      <c r="C853" s="57"/>
    </row>
    <row r="854" spans="3:3" ht="15.75" customHeight="1">
      <c r="C854" s="57"/>
    </row>
    <row r="855" spans="3:3" ht="15.75" customHeight="1">
      <c r="C855" s="57"/>
    </row>
    <row r="856" spans="3:3" ht="15.75" customHeight="1">
      <c r="C856" s="57"/>
    </row>
    <row r="857" spans="3:3" ht="15.75" customHeight="1">
      <c r="C857" s="57"/>
    </row>
    <row r="858" spans="3:3" ht="15.75" customHeight="1">
      <c r="C858" s="57"/>
    </row>
    <row r="859" spans="3:3" ht="15.75" customHeight="1">
      <c r="C859" s="57"/>
    </row>
    <row r="860" spans="3:3" ht="15.75" customHeight="1">
      <c r="C860" s="57"/>
    </row>
    <row r="861" spans="3:3" ht="15.75" customHeight="1">
      <c r="C861" s="57"/>
    </row>
    <row r="862" spans="3:3" ht="15.75" customHeight="1">
      <c r="C862" s="57"/>
    </row>
    <row r="863" spans="3:3" ht="15.75" customHeight="1">
      <c r="C863" s="57"/>
    </row>
    <row r="864" spans="3:3" ht="15.75" customHeight="1">
      <c r="C864" s="57"/>
    </row>
    <row r="865" spans="3:3" ht="15.75" customHeight="1">
      <c r="C865" s="57"/>
    </row>
    <row r="866" spans="3:3" ht="15.75" customHeight="1">
      <c r="C866" s="57"/>
    </row>
    <row r="867" spans="3:3" ht="15.75" customHeight="1">
      <c r="C867" s="57"/>
    </row>
    <row r="868" spans="3:3" ht="15.75" customHeight="1">
      <c r="C868" s="57"/>
    </row>
    <row r="869" spans="3:3" ht="15.75" customHeight="1">
      <c r="C869" s="57"/>
    </row>
    <row r="870" spans="3:3" ht="15.75" customHeight="1">
      <c r="C870" s="57"/>
    </row>
    <row r="871" spans="3:3" ht="15.75" customHeight="1">
      <c r="C871" s="57"/>
    </row>
    <row r="872" spans="3:3" ht="15.75" customHeight="1">
      <c r="C872" s="57"/>
    </row>
    <row r="873" spans="3:3" ht="15.75" customHeight="1">
      <c r="C873" s="57"/>
    </row>
    <row r="874" spans="3:3" ht="15.75" customHeight="1">
      <c r="C874" s="57"/>
    </row>
    <row r="875" spans="3:3" ht="15.75" customHeight="1">
      <c r="C875" s="57"/>
    </row>
    <row r="876" spans="3:3" ht="15.75" customHeight="1">
      <c r="C876" s="57"/>
    </row>
    <row r="877" spans="3:3" ht="15.75" customHeight="1">
      <c r="C877" s="57"/>
    </row>
    <row r="878" spans="3:3" ht="15.75" customHeight="1">
      <c r="C878" s="57"/>
    </row>
    <row r="879" spans="3:3" ht="15.75" customHeight="1">
      <c r="C879" s="57"/>
    </row>
    <row r="880" spans="3:3" ht="15.75" customHeight="1">
      <c r="C880" s="57"/>
    </row>
    <row r="881" spans="3:3" ht="15.75" customHeight="1">
      <c r="C881" s="57"/>
    </row>
    <row r="882" spans="3:3" ht="15.75" customHeight="1">
      <c r="C882" s="57"/>
    </row>
    <row r="883" spans="3:3" ht="15.75" customHeight="1">
      <c r="C883" s="57"/>
    </row>
    <row r="884" spans="3:3" ht="15.75" customHeight="1">
      <c r="C884" s="57"/>
    </row>
    <row r="885" spans="3:3" ht="15.75" customHeight="1">
      <c r="C885" s="57"/>
    </row>
    <row r="886" spans="3:3" ht="15.75" customHeight="1">
      <c r="C886" s="57"/>
    </row>
    <row r="887" spans="3:3" ht="15.75" customHeight="1">
      <c r="C887" s="57"/>
    </row>
    <row r="888" spans="3:3" ht="15.75" customHeight="1">
      <c r="C888" s="57"/>
    </row>
    <row r="889" spans="3:3" ht="15.75" customHeight="1">
      <c r="C889" s="57"/>
    </row>
    <row r="890" spans="3:3" ht="15.75" customHeight="1">
      <c r="C890" s="57"/>
    </row>
    <row r="891" spans="3:3" ht="15.75" customHeight="1">
      <c r="C891" s="57"/>
    </row>
    <row r="892" spans="3:3" ht="15.75" customHeight="1">
      <c r="C892" s="57"/>
    </row>
    <row r="893" spans="3:3" ht="15.75" customHeight="1">
      <c r="C893" s="57"/>
    </row>
    <row r="894" spans="3:3" ht="15.75" customHeight="1">
      <c r="C894" s="57"/>
    </row>
    <row r="895" spans="3:3" ht="15.75" customHeight="1">
      <c r="C895" s="57"/>
    </row>
    <row r="896" spans="3:3" ht="15.75" customHeight="1">
      <c r="C896" s="57"/>
    </row>
    <row r="897" spans="3:3" ht="15.75" customHeight="1">
      <c r="C897" s="57"/>
    </row>
    <row r="898" spans="3:3" ht="15.75" customHeight="1">
      <c r="C898" s="57"/>
    </row>
    <row r="899" spans="3:3" ht="15.75" customHeight="1">
      <c r="C899" s="57"/>
    </row>
    <row r="900" spans="3:3" ht="15.75" customHeight="1">
      <c r="C900" s="57"/>
    </row>
    <row r="901" spans="3:3" ht="15.75" customHeight="1">
      <c r="C901" s="57"/>
    </row>
    <row r="902" spans="3:3" ht="15.75" customHeight="1">
      <c r="C902" s="57"/>
    </row>
    <row r="903" spans="3:3" ht="15.75" customHeight="1">
      <c r="C903" s="57"/>
    </row>
    <row r="904" spans="3:3" ht="15.75" customHeight="1">
      <c r="C904" s="57"/>
    </row>
    <row r="905" spans="3:3" ht="15.75" customHeight="1">
      <c r="C905" s="57"/>
    </row>
    <row r="906" spans="3:3" ht="15.75" customHeight="1">
      <c r="C906" s="57"/>
    </row>
    <row r="907" spans="3:3" ht="15.75" customHeight="1">
      <c r="C907" s="57"/>
    </row>
    <row r="908" spans="3:3" ht="15.75" customHeight="1">
      <c r="C908" s="57"/>
    </row>
    <row r="909" spans="3:3" ht="15.75" customHeight="1">
      <c r="C909" s="57"/>
    </row>
    <row r="910" spans="3:3" ht="15.75" customHeight="1">
      <c r="C910" s="57"/>
    </row>
    <row r="911" spans="3:3" ht="15.75" customHeight="1">
      <c r="C911" s="57"/>
    </row>
    <row r="912" spans="3:3" ht="15.75" customHeight="1">
      <c r="C912" s="57"/>
    </row>
    <row r="913" spans="3:3" ht="15.75" customHeight="1">
      <c r="C913" s="57"/>
    </row>
    <row r="914" spans="3:3" ht="15.75" customHeight="1">
      <c r="C914" s="57"/>
    </row>
    <row r="915" spans="3:3" ht="15.75" customHeight="1">
      <c r="C915" s="57"/>
    </row>
    <row r="916" spans="3:3" ht="15.75" customHeight="1">
      <c r="C916" s="57"/>
    </row>
    <row r="917" spans="3:3" ht="15.75" customHeight="1">
      <c r="C917" s="57"/>
    </row>
    <row r="918" spans="3:3" ht="15.75" customHeight="1">
      <c r="C918" s="57"/>
    </row>
    <row r="919" spans="3:3" ht="15.75" customHeight="1">
      <c r="C919" s="57"/>
    </row>
    <row r="920" spans="3:3" ht="15.75" customHeight="1">
      <c r="C920" s="57"/>
    </row>
    <row r="921" spans="3:3" ht="15.75" customHeight="1">
      <c r="C921" s="57"/>
    </row>
    <row r="922" spans="3:3" ht="15.75" customHeight="1">
      <c r="C922" s="57"/>
    </row>
    <row r="923" spans="3:3" ht="15.75" customHeight="1">
      <c r="C923" s="57"/>
    </row>
    <row r="924" spans="3:3" ht="15.75" customHeight="1">
      <c r="C924" s="57"/>
    </row>
    <row r="925" spans="3:3" ht="15.75" customHeight="1">
      <c r="C925" s="57"/>
    </row>
    <row r="926" spans="3:3" ht="15.75" customHeight="1">
      <c r="C926" s="57"/>
    </row>
    <row r="927" spans="3:3" ht="15.75" customHeight="1">
      <c r="C927" s="57"/>
    </row>
    <row r="928" spans="3:3" ht="15.75" customHeight="1">
      <c r="C928" s="57"/>
    </row>
    <row r="929" spans="3:3" ht="15.75" customHeight="1">
      <c r="C929" s="57"/>
    </row>
    <row r="930" spans="3:3" ht="15.75" customHeight="1">
      <c r="C930" s="57"/>
    </row>
    <row r="931" spans="3:3" ht="15.75" customHeight="1">
      <c r="C931" s="57"/>
    </row>
    <row r="932" spans="3:3" ht="15.75" customHeight="1">
      <c r="C932" s="57"/>
    </row>
    <row r="933" spans="3:3" ht="15.75" customHeight="1">
      <c r="C933" s="57"/>
    </row>
    <row r="934" spans="3:3" ht="15.75" customHeight="1">
      <c r="C934" s="57"/>
    </row>
    <row r="935" spans="3:3" ht="15.75" customHeight="1">
      <c r="C935" s="57"/>
    </row>
    <row r="936" spans="3:3" ht="15.75" customHeight="1">
      <c r="C936" s="57"/>
    </row>
    <row r="937" spans="3:3" ht="15.75" customHeight="1">
      <c r="C937" s="57"/>
    </row>
    <row r="938" spans="3:3" ht="15.75" customHeight="1">
      <c r="C938" s="57"/>
    </row>
    <row r="939" spans="3:3" ht="15.75" customHeight="1">
      <c r="C939" s="57"/>
    </row>
    <row r="940" spans="3:3" ht="15.75" customHeight="1">
      <c r="C940" s="57"/>
    </row>
    <row r="941" spans="3:3" ht="15.75" customHeight="1">
      <c r="C941" s="57"/>
    </row>
    <row r="942" spans="3:3" ht="15.75" customHeight="1">
      <c r="C942" s="57"/>
    </row>
    <row r="943" spans="3:3" ht="15.75" customHeight="1">
      <c r="C943" s="57"/>
    </row>
    <row r="944" spans="3:3" ht="15.75" customHeight="1">
      <c r="C944" s="57"/>
    </row>
    <row r="945" spans="3:3" ht="15.75" customHeight="1">
      <c r="C945" s="57"/>
    </row>
    <row r="946" spans="3:3" ht="15.75" customHeight="1">
      <c r="C946" s="57"/>
    </row>
    <row r="947" spans="3:3" ht="15.75" customHeight="1">
      <c r="C947" s="57"/>
    </row>
    <row r="948" spans="3:3" ht="15.75" customHeight="1">
      <c r="C948" s="57"/>
    </row>
    <row r="949" spans="3:3" ht="15.75" customHeight="1">
      <c r="C949" s="57"/>
    </row>
    <row r="950" spans="3:3" ht="15.75" customHeight="1">
      <c r="C950" s="57"/>
    </row>
    <row r="951" spans="3:3" ht="15.75" customHeight="1">
      <c r="C951" s="57"/>
    </row>
    <row r="952" spans="3:3" ht="15.75" customHeight="1">
      <c r="C952" s="57"/>
    </row>
    <row r="953" spans="3:3" ht="15.75" customHeight="1">
      <c r="C953" s="57"/>
    </row>
    <row r="954" spans="3:3" ht="15.75" customHeight="1">
      <c r="C954" s="57"/>
    </row>
    <row r="955" spans="3:3" ht="15.75" customHeight="1">
      <c r="C955" s="57"/>
    </row>
    <row r="956" spans="3:3" ht="15.75" customHeight="1">
      <c r="C956" s="57"/>
    </row>
    <row r="957" spans="3:3" ht="15.75" customHeight="1">
      <c r="C957" s="57"/>
    </row>
    <row r="958" spans="3:3" ht="15.75" customHeight="1">
      <c r="C958" s="57"/>
    </row>
    <row r="959" spans="3:3" ht="15.75" customHeight="1">
      <c r="C959" s="57"/>
    </row>
    <row r="960" spans="3:3" ht="15.75" customHeight="1">
      <c r="C960" s="57"/>
    </row>
    <row r="961" spans="3:3" ht="15.75" customHeight="1">
      <c r="C961" s="57"/>
    </row>
    <row r="962" spans="3:3" ht="15.75" customHeight="1">
      <c r="C962" s="57"/>
    </row>
    <row r="963" spans="3:3" ht="15.75" customHeight="1">
      <c r="C963" s="57"/>
    </row>
    <row r="964" spans="3:3" ht="15.75" customHeight="1">
      <c r="C964" s="57"/>
    </row>
    <row r="965" spans="3:3" ht="15.75" customHeight="1">
      <c r="C965" s="57"/>
    </row>
    <row r="966" spans="3:3" ht="15.75" customHeight="1">
      <c r="C966" s="57"/>
    </row>
    <row r="967" spans="3:3" ht="15.75" customHeight="1">
      <c r="C967" s="57"/>
    </row>
    <row r="968" spans="3:3" ht="15.75" customHeight="1">
      <c r="C968" s="57"/>
    </row>
    <row r="969" spans="3:3" ht="15.75" customHeight="1">
      <c r="C969" s="57"/>
    </row>
    <row r="970" spans="3:3" ht="15.75" customHeight="1">
      <c r="C970" s="57"/>
    </row>
    <row r="971" spans="3:3" ht="15.75" customHeight="1">
      <c r="C971" s="57"/>
    </row>
    <row r="972" spans="3:3" ht="15.75" customHeight="1">
      <c r="C972" s="57"/>
    </row>
    <row r="973" spans="3:3" ht="15.75" customHeight="1">
      <c r="C973" s="57"/>
    </row>
    <row r="974" spans="3:3" ht="15.75" customHeight="1">
      <c r="C974" s="57"/>
    </row>
    <row r="975" spans="3:3" ht="15.75" customHeight="1">
      <c r="C975" s="57"/>
    </row>
    <row r="976" spans="3:3" ht="15.75" customHeight="1">
      <c r="C976" s="57"/>
    </row>
    <row r="977" spans="3:3" ht="15.75" customHeight="1">
      <c r="C977" s="57"/>
    </row>
    <row r="978" spans="3:3" ht="15.75" customHeight="1">
      <c r="C978" s="57"/>
    </row>
    <row r="979" spans="3:3" ht="15.75" customHeight="1">
      <c r="C979" s="57"/>
    </row>
    <row r="980" spans="3:3" ht="15.75" customHeight="1">
      <c r="C980" s="57"/>
    </row>
    <row r="981" spans="3:3" ht="15.75" customHeight="1">
      <c r="C981" s="57"/>
    </row>
    <row r="982" spans="3:3" ht="15.75" customHeight="1">
      <c r="C982" s="57"/>
    </row>
    <row r="983" spans="3:3" ht="15.75" customHeight="1">
      <c r="C983" s="57"/>
    </row>
    <row r="984" spans="3:3" ht="15.75" customHeight="1"/>
    <row r="985" spans="3:3" ht="15.75" customHeight="1"/>
    <row r="986" spans="3:3" ht="15.75" customHeight="1"/>
    <row r="987" spans="3:3" ht="15.75" customHeight="1"/>
    <row r="988" spans="3:3" ht="15.75" customHeight="1"/>
    <row r="989" spans="3:3" ht="15.75" customHeight="1"/>
    <row r="990" spans="3:3" ht="15.75" customHeight="1"/>
    <row r="991" spans="3:3" ht="15.75" customHeight="1"/>
    <row r="992" spans="3:3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azkJmlpnXqBfXe8JyHb8fhBZFK6z9bzSg0U+dmczC0YqFAKO18LQhL2s3oJKvD5zd8OPCL1MSWUindsG54y2MA==" saltValue="K5hov2yNgSnq8VfP0Edtig==" spinCount="100000" sheet="1" objects="1" scenarios="1"/>
  <mergeCells count="1">
    <mergeCell ref="A1:H1"/>
  </mergeCells>
  <pageMargins left="0.7" right="0.7" top="0.75" bottom="0.75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99594"/>
    <outlinePr summaryBelow="0" summaryRight="0"/>
  </sheetPr>
  <dimension ref="A1:H61"/>
  <sheetViews>
    <sheetView workbookViewId="0">
      <selection activeCell="A2" sqref="A2:H2"/>
    </sheetView>
  </sheetViews>
  <sheetFormatPr defaultColWidth="14.42578125" defaultRowHeight="15" customHeight="1"/>
  <cols>
    <col min="1" max="1" width="6" customWidth="1"/>
    <col min="2" max="2" width="19.42578125" customWidth="1"/>
    <col min="3" max="3" width="11" customWidth="1"/>
    <col min="4" max="4" width="11.42578125" customWidth="1"/>
    <col min="5" max="5" width="11" customWidth="1"/>
    <col min="6" max="6" width="11.42578125" customWidth="1"/>
    <col min="7" max="7" width="10.85546875" customWidth="1"/>
    <col min="8" max="8" width="14.140625" customWidth="1"/>
  </cols>
  <sheetData>
    <row r="1" spans="1:8" thickBot="1">
      <c r="A1" s="224" t="s">
        <v>346</v>
      </c>
      <c r="B1" s="221"/>
      <c r="C1" s="221"/>
      <c r="D1" s="221"/>
      <c r="E1" s="221"/>
      <c r="F1" s="221"/>
      <c r="G1" s="221"/>
      <c r="H1" s="221"/>
    </row>
    <row r="2" spans="1:8" ht="75.75" thickBot="1">
      <c r="A2" s="1"/>
      <c r="B2" s="1" t="s">
        <v>2</v>
      </c>
      <c r="C2" s="229" t="s">
        <v>3</v>
      </c>
      <c r="D2" s="230" t="s">
        <v>373</v>
      </c>
      <c r="E2" s="198" t="s">
        <v>374</v>
      </c>
      <c r="F2" s="198" t="s">
        <v>375</v>
      </c>
      <c r="G2" s="198" t="s">
        <v>376</v>
      </c>
      <c r="H2" s="198" t="s">
        <v>377</v>
      </c>
    </row>
    <row r="3" spans="1:8">
      <c r="A3" s="13">
        <v>1</v>
      </c>
      <c r="B3" s="21" t="s">
        <v>28</v>
      </c>
      <c r="C3" s="110">
        <f t="shared" ref="C3:C60" si="0">D3+E3+F3+G3+H3</f>
        <v>4348</v>
      </c>
      <c r="D3" s="4">
        <v>310</v>
      </c>
      <c r="E3" s="4">
        <v>460</v>
      </c>
      <c r="F3" s="4">
        <v>1553</v>
      </c>
      <c r="G3" s="63">
        <v>1815</v>
      </c>
      <c r="H3" s="4">
        <v>210</v>
      </c>
    </row>
    <row r="4" spans="1:8">
      <c r="A4" s="13">
        <v>2</v>
      </c>
      <c r="B4" s="21" t="s">
        <v>30</v>
      </c>
      <c r="C4" s="110">
        <f t="shared" si="0"/>
        <v>4291</v>
      </c>
      <c r="D4" s="4">
        <v>345</v>
      </c>
      <c r="E4" s="4">
        <v>880</v>
      </c>
      <c r="F4" s="4">
        <v>746</v>
      </c>
      <c r="G4" s="63">
        <v>1800</v>
      </c>
      <c r="H4" s="4">
        <v>520</v>
      </c>
    </row>
    <row r="5" spans="1:8">
      <c r="A5" s="13">
        <v>3</v>
      </c>
      <c r="B5" s="21" t="s">
        <v>33</v>
      </c>
      <c r="C5" s="110">
        <f t="shared" si="0"/>
        <v>4165</v>
      </c>
      <c r="D5" s="4">
        <v>230</v>
      </c>
      <c r="E5" s="4">
        <v>930</v>
      </c>
      <c r="F5" s="4">
        <v>1230</v>
      </c>
      <c r="G5" s="4">
        <v>700</v>
      </c>
      <c r="H5" s="4">
        <v>1075</v>
      </c>
    </row>
    <row r="6" spans="1:8">
      <c r="A6" s="13">
        <v>4</v>
      </c>
      <c r="B6" s="21" t="s">
        <v>35</v>
      </c>
      <c r="C6" s="110">
        <f t="shared" si="0"/>
        <v>4113</v>
      </c>
      <c r="D6" s="4">
        <v>120</v>
      </c>
      <c r="E6" s="4">
        <v>400</v>
      </c>
      <c r="F6" s="4">
        <v>696</v>
      </c>
      <c r="G6" s="63">
        <v>2805</v>
      </c>
      <c r="H6" s="4">
        <v>92</v>
      </c>
    </row>
    <row r="7" spans="1:8">
      <c r="A7" s="13">
        <v>5</v>
      </c>
      <c r="B7" s="21" t="s">
        <v>39</v>
      </c>
      <c r="C7" s="110">
        <f t="shared" si="0"/>
        <v>3940</v>
      </c>
      <c r="D7" s="4">
        <v>170</v>
      </c>
      <c r="E7" s="4">
        <v>1293</v>
      </c>
      <c r="F7" s="4">
        <v>758</v>
      </c>
      <c r="G7" s="63">
        <v>1059</v>
      </c>
      <c r="H7" s="4">
        <v>660</v>
      </c>
    </row>
    <row r="8" spans="1:8">
      <c r="A8" s="13">
        <v>6</v>
      </c>
      <c r="B8" s="96" t="s">
        <v>41</v>
      </c>
      <c r="C8" s="110">
        <f t="shared" si="0"/>
        <v>3884</v>
      </c>
      <c r="D8" s="9">
        <v>160</v>
      </c>
      <c r="E8" s="9">
        <v>879</v>
      </c>
      <c r="F8" s="9">
        <v>342</v>
      </c>
      <c r="G8" s="9">
        <v>2437</v>
      </c>
      <c r="H8" s="9">
        <v>66</v>
      </c>
    </row>
    <row r="9" spans="1:8">
      <c r="A9" s="13">
        <v>7</v>
      </c>
      <c r="B9" s="21" t="s">
        <v>66</v>
      </c>
      <c r="C9" s="110">
        <f t="shared" si="0"/>
        <v>2882</v>
      </c>
      <c r="D9" s="4">
        <v>110</v>
      </c>
      <c r="E9" s="4">
        <v>1145</v>
      </c>
      <c r="F9" s="4">
        <v>586</v>
      </c>
      <c r="G9" s="63">
        <v>996</v>
      </c>
      <c r="H9" s="4">
        <v>45</v>
      </c>
    </row>
    <row r="10" spans="1:8">
      <c r="A10" s="13">
        <v>8</v>
      </c>
      <c r="B10" s="21" t="s">
        <v>76</v>
      </c>
      <c r="C10" s="110">
        <f t="shared" si="0"/>
        <v>2739</v>
      </c>
      <c r="D10" s="4">
        <v>185</v>
      </c>
      <c r="E10" s="4">
        <v>150</v>
      </c>
      <c r="F10" s="4">
        <v>130</v>
      </c>
      <c r="G10" s="63">
        <v>439</v>
      </c>
      <c r="H10" s="4">
        <v>1835</v>
      </c>
    </row>
    <row r="11" spans="1:8">
      <c r="A11" s="13">
        <v>9</v>
      </c>
      <c r="B11" s="96" t="s">
        <v>81</v>
      </c>
      <c r="C11" s="110">
        <f t="shared" si="0"/>
        <v>2626</v>
      </c>
      <c r="D11" s="4">
        <v>110</v>
      </c>
      <c r="E11" s="4">
        <v>630</v>
      </c>
      <c r="F11" s="4">
        <v>943</v>
      </c>
      <c r="G11" s="63">
        <v>363</v>
      </c>
      <c r="H11" s="4">
        <v>580</v>
      </c>
    </row>
    <row r="12" spans="1:8">
      <c r="A12" s="111">
        <v>10</v>
      </c>
      <c r="B12" s="112" t="s">
        <v>85</v>
      </c>
      <c r="C12" s="113">
        <f t="shared" si="0"/>
        <v>2527</v>
      </c>
      <c r="D12" s="11">
        <v>170</v>
      </c>
      <c r="E12" s="11">
        <v>180</v>
      </c>
      <c r="F12" s="11">
        <v>800</v>
      </c>
      <c r="G12" s="114">
        <v>692</v>
      </c>
      <c r="H12" s="11">
        <v>685</v>
      </c>
    </row>
    <row r="13" spans="1:8">
      <c r="A13" s="13">
        <v>11</v>
      </c>
      <c r="B13" s="74" t="s">
        <v>87</v>
      </c>
      <c r="C13" s="115">
        <f t="shared" si="0"/>
        <v>2517</v>
      </c>
      <c r="D13" s="13">
        <v>240</v>
      </c>
      <c r="E13" s="13">
        <v>1030</v>
      </c>
      <c r="F13" s="13">
        <v>250</v>
      </c>
      <c r="G13" s="116">
        <v>917</v>
      </c>
      <c r="H13" s="13">
        <v>80</v>
      </c>
    </row>
    <row r="14" spans="1:8">
      <c r="A14" s="13">
        <v>12</v>
      </c>
      <c r="B14" s="21" t="s">
        <v>95</v>
      </c>
      <c r="C14" s="110">
        <f t="shared" si="0"/>
        <v>2410</v>
      </c>
      <c r="D14" s="4">
        <v>120</v>
      </c>
      <c r="E14" s="4">
        <v>885</v>
      </c>
      <c r="F14" s="4">
        <v>540</v>
      </c>
      <c r="G14" s="63">
        <v>786</v>
      </c>
      <c r="H14" s="4">
        <v>79</v>
      </c>
    </row>
    <row r="15" spans="1:8">
      <c r="A15" s="13">
        <v>13</v>
      </c>
      <c r="B15" s="117" t="s">
        <v>101</v>
      </c>
      <c r="C15" s="110">
        <f t="shared" si="0"/>
        <v>2324</v>
      </c>
      <c r="D15" s="4">
        <v>90</v>
      </c>
      <c r="E15" s="4">
        <v>450</v>
      </c>
      <c r="F15" s="4">
        <v>1126</v>
      </c>
      <c r="G15" s="63">
        <v>558</v>
      </c>
      <c r="H15" s="4">
        <v>100</v>
      </c>
    </row>
    <row r="16" spans="1:8">
      <c r="A16" s="13">
        <v>14</v>
      </c>
      <c r="B16" s="21" t="s">
        <v>103</v>
      </c>
      <c r="C16" s="110">
        <f t="shared" si="0"/>
        <v>2302</v>
      </c>
      <c r="D16" s="4">
        <v>130</v>
      </c>
      <c r="E16" s="4">
        <v>345</v>
      </c>
      <c r="F16" s="4">
        <v>535</v>
      </c>
      <c r="G16" s="63">
        <v>1242</v>
      </c>
      <c r="H16" s="4">
        <v>50</v>
      </c>
    </row>
    <row r="17" spans="1:8">
      <c r="A17" s="13">
        <v>15</v>
      </c>
      <c r="B17" s="21" t="s">
        <v>106</v>
      </c>
      <c r="C17" s="110">
        <f t="shared" si="0"/>
        <v>2248</v>
      </c>
      <c r="D17" s="4">
        <v>120</v>
      </c>
      <c r="E17" s="4">
        <v>800</v>
      </c>
      <c r="F17" s="4">
        <v>575</v>
      </c>
      <c r="G17" s="63">
        <v>686</v>
      </c>
      <c r="H17" s="4">
        <v>67</v>
      </c>
    </row>
    <row r="18" spans="1:8">
      <c r="A18" s="13">
        <v>16</v>
      </c>
      <c r="B18" s="21" t="s">
        <v>110</v>
      </c>
      <c r="C18" s="110">
        <f t="shared" si="0"/>
        <v>2107</v>
      </c>
      <c r="D18" s="4">
        <v>140</v>
      </c>
      <c r="E18" s="4">
        <v>690</v>
      </c>
      <c r="F18" s="4">
        <v>941</v>
      </c>
      <c r="G18" s="63">
        <v>257</v>
      </c>
      <c r="H18" s="4">
        <v>79</v>
      </c>
    </row>
    <row r="19" spans="1:8">
      <c r="A19" s="13">
        <v>17</v>
      </c>
      <c r="B19" s="21" t="s">
        <v>115</v>
      </c>
      <c r="C19" s="110">
        <f t="shared" si="0"/>
        <v>2059</v>
      </c>
      <c r="D19" s="4">
        <v>120</v>
      </c>
      <c r="E19" s="4">
        <v>600</v>
      </c>
      <c r="F19" s="4">
        <v>861</v>
      </c>
      <c r="G19" s="63">
        <v>363</v>
      </c>
      <c r="H19" s="4">
        <v>115</v>
      </c>
    </row>
    <row r="20" spans="1:8">
      <c r="A20" s="13">
        <v>18</v>
      </c>
      <c r="B20" s="66" t="s">
        <v>116</v>
      </c>
      <c r="C20" s="110">
        <f t="shared" si="0"/>
        <v>2046</v>
      </c>
      <c r="D20" s="4">
        <v>270</v>
      </c>
      <c r="E20" s="4">
        <v>600</v>
      </c>
      <c r="F20" s="4">
        <v>473</v>
      </c>
      <c r="G20" s="63">
        <v>593</v>
      </c>
      <c r="H20" s="4">
        <v>110</v>
      </c>
    </row>
    <row r="21" spans="1:8">
      <c r="A21" s="13">
        <v>19</v>
      </c>
      <c r="B21" s="21" t="s">
        <v>118</v>
      </c>
      <c r="C21" s="110">
        <f t="shared" si="0"/>
        <v>2036</v>
      </c>
      <c r="D21" s="4">
        <v>110</v>
      </c>
      <c r="E21" s="4">
        <v>330</v>
      </c>
      <c r="F21" s="4">
        <v>705</v>
      </c>
      <c r="G21" s="63">
        <v>461</v>
      </c>
      <c r="H21" s="4">
        <v>430</v>
      </c>
    </row>
    <row r="22" spans="1:8">
      <c r="A22" s="13">
        <v>20</v>
      </c>
      <c r="B22" s="21" t="s">
        <v>121</v>
      </c>
      <c r="C22" s="110">
        <f t="shared" si="0"/>
        <v>1988</v>
      </c>
      <c r="D22" s="4">
        <v>200</v>
      </c>
      <c r="E22" s="4">
        <v>410</v>
      </c>
      <c r="F22" s="4">
        <v>512</v>
      </c>
      <c r="G22" s="63">
        <v>761</v>
      </c>
      <c r="H22" s="4">
        <v>105</v>
      </c>
    </row>
    <row r="23" spans="1:8">
      <c r="A23" s="13">
        <v>21</v>
      </c>
      <c r="B23" s="21" t="s">
        <v>131</v>
      </c>
      <c r="C23" s="110">
        <f t="shared" si="0"/>
        <v>1823</v>
      </c>
      <c r="D23" s="4">
        <v>195</v>
      </c>
      <c r="E23" s="4">
        <v>520</v>
      </c>
      <c r="F23" s="4">
        <v>280</v>
      </c>
      <c r="G23" s="63">
        <v>713</v>
      </c>
      <c r="H23" s="4">
        <v>115</v>
      </c>
    </row>
    <row r="24" spans="1:8">
      <c r="A24" s="13">
        <v>22</v>
      </c>
      <c r="B24" s="21" t="s">
        <v>132</v>
      </c>
      <c r="C24" s="110">
        <f t="shared" si="0"/>
        <v>1821</v>
      </c>
      <c r="D24" s="4">
        <v>160</v>
      </c>
      <c r="E24" s="4">
        <v>210</v>
      </c>
      <c r="F24" s="4">
        <v>866</v>
      </c>
      <c r="G24" s="63">
        <v>480</v>
      </c>
      <c r="H24" s="4">
        <v>105</v>
      </c>
    </row>
    <row r="25" spans="1:8">
      <c r="A25" s="13">
        <v>23</v>
      </c>
      <c r="B25" s="21" t="s">
        <v>134</v>
      </c>
      <c r="C25" s="110">
        <f t="shared" si="0"/>
        <v>1814</v>
      </c>
      <c r="D25" s="4">
        <v>155</v>
      </c>
      <c r="E25" s="4">
        <v>330</v>
      </c>
      <c r="F25" s="4">
        <v>476</v>
      </c>
      <c r="G25" s="63">
        <v>448</v>
      </c>
      <c r="H25" s="4">
        <v>405</v>
      </c>
    </row>
    <row r="26" spans="1:8">
      <c r="A26" s="13">
        <v>24</v>
      </c>
      <c r="B26" s="96" t="s">
        <v>136</v>
      </c>
      <c r="C26" s="110">
        <f t="shared" si="0"/>
        <v>1795</v>
      </c>
      <c r="D26" s="4">
        <v>110</v>
      </c>
      <c r="E26" s="4">
        <v>600</v>
      </c>
      <c r="F26" s="4">
        <v>786</v>
      </c>
      <c r="G26" s="4">
        <v>249</v>
      </c>
      <c r="H26" s="4">
        <v>50</v>
      </c>
    </row>
    <row r="27" spans="1:8">
      <c r="A27" s="13">
        <v>25</v>
      </c>
      <c r="B27" s="100" t="s">
        <v>140</v>
      </c>
      <c r="C27" s="110">
        <f t="shared" si="0"/>
        <v>1761</v>
      </c>
      <c r="D27" s="102">
        <v>110</v>
      </c>
      <c r="E27" s="102">
        <v>440</v>
      </c>
      <c r="F27" s="102">
        <v>503</v>
      </c>
      <c r="G27" s="63">
        <v>451</v>
      </c>
      <c r="H27" s="102">
        <v>257</v>
      </c>
    </row>
    <row r="28" spans="1:8">
      <c r="A28" s="13">
        <v>26</v>
      </c>
      <c r="B28" s="21" t="s">
        <v>148</v>
      </c>
      <c r="C28" s="110">
        <f t="shared" si="0"/>
        <v>1680</v>
      </c>
      <c r="D28" s="102">
        <v>110</v>
      </c>
      <c r="E28" s="102">
        <v>580</v>
      </c>
      <c r="F28" s="102">
        <v>495</v>
      </c>
      <c r="G28" s="63">
        <v>420</v>
      </c>
      <c r="H28" s="102">
        <v>75</v>
      </c>
    </row>
    <row r="29" spans="1:8">
      <c r="A29" s="13">
        <v>27</v>
      </c>
      <c r="B29" s="21" t="s">
        <v>149</v>
      </c>
      <c r="C29" s="110">
        <f t="shared" si="0"/>
        <v>1669</v>
      </c>
      <c r="D29" s="102">
        <v>225</v>
      </c>
      <c r="E29" s="102">
        <v>310</v>
      </c>
      <c r="F29" s="102">
        <v>265</v>
      </c>
      <c r="G29" s="63">
        <v>274</v>
      </c>
      <c r="H29" s="102">
        <v>595</v>
      </c>
    </row>
    <row r="30" spans="1:8">
      <c r="A30" s="13">
        <v>28</v>
      </c>
      <c r="B30" s="21" t="s">
        <v>161</v>
      </c>
      <c r="C30" s="110">
        <f t="shared" si="0"/>
        <v>1530</v>
      </c>
      <c r="D30" s="102">
        <v>90</v>
      </c>
      <c r="E30" s="102">
        <v>390</v>
      </c>
      <c r="F30" s="102">
        <v>665</v>
      </c>
      <c r="G30" s="63">
        <v>328</v>
      </c>
      <c r="H30" s="102">
        <v>57</v>
      </c>
    </row>
    <row r="31" spans="1:8">
      <c r="A31" s="13">
        <v>29</v>
      </c>
      <c r="B31" s="21" t="s">
        <v>162</v>
      </c>
      <c r="C31" s="110">
        <f t="shared" si="0"/>
        <v>1526</v>
      </c>
      <c r="D31" s="102">
        <v>190</v>
      </c>
      <c r="E31" s="102">
        <v>320</v>
      </c>
      <c r="F31" s="102">
        <v>365</v>
      </c>
      <c r="G31" s="63">
        <v>423</v>
      </c>
      <c r="H31" s="102">
        <v>228</v>
      </c>
    </row>
    <row r="32" spans="1:8">
      <c r="A32" s="13">
        <v>30</v>
      </c>
      <c r="B32" s="96" t="s">
        <v>169</v>
      </c>
      <c r="C32" s="110">
        <f t="shared" si="0"/>
        <v>1472</v>
      </c>
      <c r="D32" s="102">
        <v>130</v>
      </c>
      <c r="E32" s="102">
        <v>340</v>
      </c>
      <c r="F32" s="102">
        <v>553</v>
      </c>
      <c r="G32" s="18">
        <v>329</v>
      </c>
      <c r="H32" s="102">
        <v>120</v>
      </c>
    </row>
    <row r="33" spans="1:8">
      <c r="A33" s="13">
        <v>31</v>
      </c>
      <c r="B33" s="96" t="s">
        <v>173</v>
      </c>
      <c r="C33" s="110">
        <f t="shared" si="0"/>
        <v>1418</v>
      </c>
      <c r="D33" s="102">
        <v>190</v>
      </c>
      <c r="E33" s="102">
        <v>360</v>
      </c>
      <c r="F33" s="102">
        <v>460</v>
      </c>
      <c r="G33" s="4">
        <v>408</v>
      </c>
      <c r="H33" s="102">
        <v>0</v>
      </c>
    </row>
    <row r="34" spans="1:8">
      <c r="A34" s="13">
        <v>32</v>
      </c>
      <c r="B34" s="96" t="s">
        <v>174</v>
      </c>
      <c r="C34" s="110">
        <f t="shared" si="0"/>
        <v>1387</v>
      </c>
      <c r="D34" s="102">
        <v>140</v>
      </c>
      <c r="E34" s="102">
        <v>330</v>
      </c>
      <c r="F34" s="102">
        <v>153</v>
      </c>
      <c r="G34" s="4">
        <v>674</v>
      </c>
      <c r="H34" s="102">
        <v>90</v>
      </c>
    </row>
    <row r="35" spans="1:8">
      <c r="A35" s="13">
        <v>33</v>
      </c>
      <c r="B35" s="96" t="s">
        <v>176</v>
      </c>
      <c r="C35" s="118">
        <f t="shared" si="0"/>
        <v>1382</v>
      </c>
      <c r="D35" s="4">
        <v>5</v>
      </c>
      <c r="E35" s="4">
        <v>450</v>
      </c>
      <c r="F35" s="4">
        <v>740</v>
      </c>
      <c r="G35" s="63">
        <v>77</v>
      </c>
      <c r="H35" s="4">
        <v>110</v>
      </c>
    </row>
    <row r="36" spans="1:8">
      <c r="A36" s="13">
        <v>34</v>
      </c>
      <c r="B36" s="21" t="s">
        <v>180</v>
      </c>
      <c r="C36" s="110">
        <f t="shared" si="0"/>
        <v>1355</v>
      </c>
      <c r="D36" s="4">
        <v>140</v>
      </c>
      <c r="E36" s="4">
        <v>350</v>
      </c>
      <c r="F36" s="4">
        <v>340</v>
      </c>
      <c r="G36" s="63">
        <v>305</v>
      </c>
      <c r="H36" s="4">
        <v>220</v>
      </c>
    </row>
    <row r="37" spans="1:8">
      <c r="A37" s="13">
        <v>35</v>
      </c>
      <c r="B37" s="96" t="s">
        <v>181</v>
      </c>
      <c r="C37" s="110">
        <f t="shared" si="0"/>
        <v>1350.5</v>
      </c>
      <c r="D37" s="4">
        <v>110</v>
      </c>
      <c r="E37" s="4">
        <v>344</v>
      </c>
      <c r="F37" s="4">
        <v>566</v>
      </c>
      <c r="G37" s="63">
        <v>255.5</v>
      </c>
      <c r="H37" s="4">
        <v>75</v>
      </c>
    </row>
    <row r="38" spans="1:8">
      <c r="A38" s="13">
        <v>36</v>
      </c>
      <c r="B38" s="21" t="s">
        <v>182</v>
      </c>
      <c r="C38" s="110">
        <f t="shared" si="0"/>
        <v>1350</v>
      </c>
      <c r="D38" s="4">
        <v>215</v>
      </c>
      <c r="E38" s="4">
        <v>90</v>
      </c>
      <c r="F38" s="4">
        <v>180</v>
      </c>
      <c r="G38" s="63">
        <v>360</v>
      </c>
      <c r="H38" s="4">
        <v>505</v>
      </c>
    </row>
    <row r="39" spans="1:8">
      <c r="A39" s="13">
        <v>37</v>
      </c>
      <c r="B39" s="21" t="s">
        <v>184</v>
      </c>
      <c r="C39" s="110">
        <f t="shared" si="0"/>
        <v>1324</v>
      </c>
      <c r="D39" s="4">
        <v>70</v>
      </c>
      <c r="E39" s="4">
        <v>450</v>
      </c>
      <c r="F39" s="4">
        <v>569</v>
      </c>
      <c r="G39" s="63">
        <v>175</v>
      </c>
      <c r="H39" s="4">
        <v>60</v>
      </c>
    </row>
    <row r="40" spans="1:8">
      <c r="A40" s="13">
        <v>38</v>
      </c>
      <c r="B40" s="21" t="s">
        <v>190</v>
      </c>
      <c r="C40" s="110">
        <f t="shared" si="0"/>
        <v>1298</v>
      </c>
      <c r="D40" s="4">
        <v>60</v>
      </c>
      <c r="E40" s="4">
        <v>390</v>
      </c>
      <c r="F40" s="4">
        <v>299</v>
      </c>
      <c r="G40" s="63">
        <v>234</v>
      </c>
      <c r="H40" s="4">
        <v>315</v>
      </c>
    </row>
    <row r="41" spans="1:8">
      <c r="A41" s="13">
        <v>39</v>
      </c>
      <c r="B41" s="21" t="s">
        <v>192</v>
      </c>
      <c r="C41" s="110">
        <f t="shared" si="0"/>
        <v>1289</v>
      </c>
      <c r="D41" s="4">
        <v>10</v>
      </c>
      <c r="E41" s="4">
        <v>320</v>
      </c>
      <c r="F41" s="4">
        <v>338</v>
      </c>
      <c r="G41" s="63">
        <v>364</v>
      </c>
      <c r="H41" s="4">
        <v>257</v>
      </c>
    </row>
    <row r="42" spans="1:8">
      <c r="A42" s="13">
        <v>40</v>
      </c>
      <c r="B42" s="21" t="s">
        <v>197</v>
      </c>
      <c r="C42" s="110">
        <f t="shared" si="0"/>
        <v>1245</v>
      </c>
      <c r="D42" s="4">
        <v>110</v>
      </c>
      <c r="E42" s="4">
        <v>330</v>
      </c>
      <c r="F42" s="4">
        <v>435</v>
      </c>
      <c r="G42" s="63">
        <v>308</v>
      </c>
      <c r="H42" s="4">
        <v>62</v>
      </c>
    </row>
    <row r="43" spans="1:8">
      <c r="A43" s="13">
        <v>41</v>
      </c>
      <c r="B43" s="117" t="s">
        <v>198</v>
      </c>
      <c r="C43" s="110">
        <f t="shared" si="0"/>
        <v>1240</v>
      </c>
      <c r="D43" s="4">
        <v>110</v>
      </c>
      <c r="E43" s="4">
        <v>360</v>
      </c>
      <c r="F43" s="4">
        <v>336</v>
      </c>
      <c r="G43" s="63">
        <v>364</v>
      </c>
      <c r="H43" s="4">
        <v>70</v>
      </c>
    </row>
    <row r="44" spans="1:8">
      <c r="A44" s="13">
        <v>42</v>
      </c>
      <c r="B44" s="96" t="s">
        <v>199</v>
      </c>
      <c r="C44" s="110">
        <f t="shared" si="0"/>
        <v>1226</v>
      </c>
      <c r="D44" s="4">
        <v>100</v>
      </c>
      <c r="E44" s="4">
        <v>340</v>
      </c>
      <c r="F44" s="4">
        <v>410</v>
      </c>
      <c r="G44" s="4">
        <v>286</v>
      </c>
      <c r="H44" s="4">
        <v>90</v>
      </c>
    </row>
    <row r="45" spans="1:8">
      <c r="A45" s="13">
        <v>43</v>
      </c>
      <c r="B45" s="21" t="s">
        <v>206</v>
      </c>
      <c r="C45" s="110">
        <f t="shared" si="0"/>
        <v>1092</v>
      </c>
      <c r="D45" s="4">
        <v>210</v>
      </c>
      <c r="E45" s="4">
        <v>290</v>
      </c>
      <c r="F45" s="4">
        <v>205</v>
      </c>
      <c r="G45" s="63">
        <v>315</v>
      </c>
      <c r="H45" s="4">
        <v>72</v>
      </c>
    </row>
    <row r="46" spans="1:8">
      <c r="A46" s="13">
        <v>44</v>
      </c>
      <c r="B46" s="21" t="s">
        <v>207</v>
      </c>
      <c r="C46" s="110">
        <f t="shared" si="0"/>
        <v>1087</v>
      </c>
      <c r="D46" s="4">
        <v>10</v>
      </c>
      <c r="E46" s="4">
        <v>410</v>
      </c>
      <c r="F46" s="4">
        <v>369</v>
      </c>
      <c r="G46" s="63">
        <v>246</v>
      </c>
      <c r="H46" s="4">
        <v>52</v>
      </c>
    </row>
    <row r="47" spans="1:8">
      <c r="A47" s="13">
        <v>45</v>
      </c>
      <c r="B47" s="96" t="s">
        <v>208</v>
      </c>
      <c r="C47" s="110">
        <f t="shared" si="0"/>
        <v>1079</v>
      </c>
      <c r="D47" s="4">
        <v>110</v>
      </c>
      <c r="E47" s="4">
        <v>340</v>
      </c>
      <c r="F47" s="4">
        <v>258</v>
      </c>
      <c r="G47" s="4">
        <v>291</v>
      </c>
      <c r="H47" s="4">
        <v>80</v>
      </c>
    </row>
    <row r="48" spans="1:8">
      <c r="A48" s="13">
        <v>46</v>
      </c>
      <c r="B48" s="96" t="s">
        <v>210</v>
      </c>
      <c r="C48" s="110">
        <f t="shared" si="0"/>
        <v>1075</v>
      </c>
      <c r="D48" s="4">
        <v>60</v>
      </c>
      <c r="E48" s="4">
        <v>654</v>
      </c>
      <c r="F48" s="4">
        <v>230</v>
      </c>
      <c r="G48" s="4">
        <v>101</v>
      </c>
      <c r="H48" s="4">
        <v>30</v>
      </c>
    </row>
    <row r="49" spans="1:8">
      <c r="A49" s="13">
        <v>47</v>
      </c>
      <c r="B49" s="21" t="s">
        <v>212</v>
      </c>
      <c r="C49" s="110">
        <f t="shared" si="0"/>
        <v>1056</v>
      </c>
      <c r="D49" s="4">
        <v>90</v>
      </c>
      <c r="E49" s="4">
        <v>290</v>
      </c>
      <c r="F49" s="4">
        <v>232</v>
      </c>
      <c r="G49" s="63">
        <v>114</v>
      </c>
      <c r="H49" s="4">
        <v>330</v>
      </c>
    </row>
    <row r="50" spans="1:8">
      <c r="A50" s="13">
        <v>48</v>
      </c>
      <c r="B50" s="96" t="s">
        <v>214</v>
      </c>
      <c r="C50" s="110">
        <f t="shared" si="0"/>
        <v>1045</v>
      </c>
      <c r="D50" s="4">
        <v>110</v>
      </c>
      <c r="E50" s="4">
        <v>330</v>
      </c>
      <c r="F50" s="4">
        <v>363</v>
      </c>
      <c r="G50" s="4">
        <v>232</v>
      </c>
      <c r="H50" s="4">
        <v>10</v>
      </c>
    </row>
    <row r="51" spans="1:8">
      <c r="A51" s="13">
        <v>49</v>
      </c>
      <c r="B51" s="96" t="s">
        <v>334</v>
      </c>
      <c r="C51" s="110">
        <f t="shared" si="0"/>
        <v>983</v>
      </c>
      <c r="D51" s="4">
        <v>60</v>
      </c>
      <c r="E51" s="4">
        <v>230</v>
      </c>
      <c r="F51" s="4">
        <v>324</v>
      </c>
      <c r="G51" s="4">
        <v>314</v>
      </c>
      <c r="H51" s="4">
        <v>55</v>
      </c>
    </row>
    <row r="52" spans="1:8">
      <c r="A52" s="13">
        <v>50</v>
      </c>
      <c r="B52" s="21" t="s">
        <v>223</v>
      </c>
      <c r="C52" s="110">
        <f t="shared" si="0"/>
        <v>859</v>
      </c>
      <c r="D52" s="4">
        <v>100</v>
      </c>
      <c r="E52" s="4">
        <v>330</v>
      </c>
      <c r="F52" s="4">
        <v>200</v>
      </c>
      <c r="G52" s="63">
        <v>159</v>
      </c>
      <c r="H52" s="4">
        <v>70</v>
      </c>
    </row>
    <row r="53" spans="1:8">
      <c r="A53" s="13">
        <v>51</v>
      </c>
      <c r="B53" s="21" t="s">
        <v>231</v>
      </c>
      <c r="C53" s="110">
        <f t="shared" si="0"/>
        <v>795</v>
      </c>
      <c r="D53" s="4">
        <v>80</v>
      </c>
      <c r="E53" s="4">
        <v>210</v>
      </c>
      <c r="F53" s="4">
        <v>312</v>
      </c>
      <c r="G53" s="63">
        <v>123</v>
      </c>
      <c r="H53" s="4">
        <v>70</v>
      </c>
    </row>
    <row r="54" spans="1:8">
      <c r="A54" s="13">
        <v>52</v>
      </c>
      <c r="B54" s="21" t="s">
        <v>233</v>
      </c>
      <c r="C54" s="110">
        <f t="shared" si="0"/>
        <v>772</v>
      </c>
      <c r="D54" s="4">
        <v>100</v>
      </c>
      <c r="E54" s="4">
        <v>350</v>
      </c>
      <c r="F54" s="4">
        <v>50</v>
      </c>
      <c r="G54" s="63">
        <v>232</v>
      </c>
      <c r="H54" s="4">
        <v>40</v>
      </c>
    </row>
    <row r="55" spans="1:8">
      <c r="A55" s="13">
        <v>53</v>
      </c>
      <c r="B55" s="21" t="s">
        <v>241</v>
      </c>
      <c r="C55" s="110">
        <f t="shared" si="0"/>
        <v>690</v>
      </c>
      <c r="D55" s="4">
        <v>120</v>
      </c>
      <c r="E55" s="4">
        <v>230</v>
      </c>
      <c r="F55" s="4">
        <v>59</v>
      </c>
      <c r="G55" s="63">
        <v>231</v>
      </c>
      <c r="H55" s="4">
        <v>50</v>
      </c>
    </row>
    <row r="56" spans="1:8">
      <c r="A56" s="13">
        <v>54</v>
      </c>
      <c r="B56" s="117" t="s">
        <v>246</v>
      </c>
      <c r="C56" s="110">
        <f t="shared" si="0"/>
        <v>589</v>
      </c>
      <c r="D56" s="4">
        <v>100</v>
      </c>
      <c r="E56" s="4">
        <v>270</v>
      </c>
      <c r="F56" s="4">
        <v>80</v>
      </c>
      <c r="G56" s="4">
        <v>139</v>
      </c>
      <c r="H56" s="4">
        <v>0</v>
      </c>
    </row>
    <row r="57" spans="1:8">
      <c r="A57" s="13">
        <v>55</v>
      </c>
      <c r="B57" s="96" t="s">
        <v>248</v>
      </c>
      <c r="C57" s="110">
        <f t="shared" si="0"/>
        <v>502</v>
      </c>
      <c r="D57" s="4">
        <v>100</v>
      </c>
      <c r="E57" s="4">
        <v>240</v>
      </c>
      <c r="F57" s="4">
        <v>60</v>
      </c>
      <c r="G57" s="4">
        <v>102</v>
      </c>
      <c r="H57" s="4">
        <v>0</v>
      </c>
    </row>
    <row r="58" spans="1:8">
      <c r="A58" s="13">
        <v>56</v>
      </c>
      <c r="B58" s="21" t="s">
        <v>338</v>
      </c>
      <c r="C58" s="110">
        <f t="shared" si="0"/>
        <v>293</v>
      </c>
      <c r="D58" s="4">
        <v>10</v>
      </c>
      <c r="E58" s="4">
        <v>0</v>
      </c>
      <c r="F58" s="4">
        <v>100</v>
      </c>
      <c r="G58" s="4">
        <v>93</v>
      </c>
      <c r="H58" s="4">
        <v>90</v>
      </c>
    </row>
    <row r="59" spans="1:8">
      <c r="A59" s="13">
        <v>57</v>
      </c>
      <c r="B59" s="21" t="s">
        <v>335</v>
      </c>
      <c r="C59" s="110">
        <f t="shared" si="0"/>
        <v>281</v>
      </c>
      <c r="D59" s="4">
        <v>5</v>
      </c>
      <c r="E59" s="4">
        <v>100</v>
      </c>
      <c r="F59" s="4">
        <v>50</v>
      </c>
      <c r="G59" s="63">
        <v>76</v>
      </c>
      <c r="H59" s="4">
        <v>50</v>
      </c>
    </row>
    <row r="60" spans="1:8">
      <c r="A60" s="13">
        <v>58</v>
      </c>
      <c r="B60" s="21" t="s">
        <v>258</v>
      </c>
      <c r="C60" s="110">
        <f t="shared" si="0"/>
        <v>120</v>
      </c>
      <c r="D60" s="4">
        <v>10</v>
      </c>
      <c r="E60" s="4">
        <v>0</v>
      </c>
      <c r="F60" s="4">
        <v>50</v>
      </c>
      <c r="G60" s="4">
        <v>20</v>
      </c>
      <c r="H60" s="4">
        <v>40</v>
      </c>
    </row>
    <row r="61" spans="1:8">
      <c r="B61" s="22" t="s">
        <v>260</v>
      </c>
      <c r="C61" s="23">
        <f>AVERAGE(C3:C60)</f>
        <v>1769.405172413793</v>
      </c>
    </row>
  </sheetData>
  <sheetProtection algorithmName="SHA-512" hashValue="1tmzSDVsr6jNf6Sd+v8Chl7w8r/gNYmKA7PkLIp8fMb9pzuanj9nt7b0BP1jz9buQU3foW13XforU3c4OlgA0Q==" saltValue="tk3OWgmnNMuKkm9A1CsZ4w==" spinCount="100000" sheet="1" objects="1" scenarios="1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Всі викладачі</vt:lpstr>
      <vt:lpstr>Завідувачі кафедр</vt:lpstr>
      <vt:lpstr>Всі кафедри</vt:lpstr>
      <vt:lpstr>Директори і декани</vt:lpstr>
      <vt:lpstr>Інститути факультети</vt:lpstr>
      <vt:lpstr>ІПП</vt:lpstr>
      <vt:lpstr>ІПП Виклад</vt:lpstr>
      <vt:lpstr>ІФК</vt:lpstr>
      <vt:lpstr>ІФК Виклад</vt:lpstr>
      <vt:lpstr>ФІСФ</vt:lpstr>
      <vt:lpstr>ФІСФ Виклад</vt:lpstr>
      <vt:lpstr>ФМФ</vt:lpstr>
      <vt:lpstr>ФМФ Виклад</vt:lpstr>
      <vt:lpstr>ПГФ</vt:lpstr>
      <vt:lpstr>ПГФ Виклад</vt:lpstr>
      <vt:lpstr>ІПіМВ</vt:lpstr>
      <vt:lpstr>ІП і МВ Виклад</vt:lpstr>
      <vt:lpstr>ІКМ</vt:lpstr>
      <vt:lpstr>ІКМ Виклад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Одинцова</cp:lastModifiedBy>
  <cp:lastPrinted>2023-10-30T10:09:57Z</cp:lastPrinted>
  <dcterms:created xsi:type="dcterms:W3CDTF">2018-12-18T10:28:51Z</dcterms:created>
  <dcterms:modified xsi:type="dcterms:W3CDTF">2023-11-03T12:27:08Z</dcterms:modified>
</cp:coreProperties>
</file>