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PartName="/xl/worksheets/sheet1.xml" ContentType="application/vnd.openxmlformats-officedocument.spreadsheetml.worksheet+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defaultThemeVersion="124226" codeName="ThisWorkbook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>
    <s:definedName name="_xlnm._FilterDatabase" localSheetId="0" hidden="1">'Sheet'!$A$4:$AD$30</s:definedName>
  </s:definedNames>
  <s:calcPr calcId="124519" calcMode="auto" fullCalcOnLoad="1"/>
</s:workbook>
</file>

<file path=xl/sharedStrings.xml><?xml version="1.0" encoding="utf-8"?>
<sst xmlns="http://schemas.openxmlformats.org/spreadsheetml/2006/main" uniqueCount="157">
  <si>
    <t/>
  </si>
  <si>
    <t>% зниження</t>
  </si>
  <si>
    <t>,,</t>
  </si>
  <si>
    <t>0-5/08/2025</t>
  </si>
  <si>
    <t>018</t>
  </si>
  <si>
    <t>03363370</t>
  </si>
  <si>
    <t>0529/60</t>
  </si>
  <si>
    <t>09132000-3 Бензин</t>
  </si>
  <si>
    <t>10П/06</t>
  </si>
  <si>
    <t>11П/06</t>
  </si>
  <si>
    <t>14810000-2 Абразивні вироби</t>
  </si>
  <si>
    <t>15</t>
  </si>
  <si>
    <t>16П/09</t>
  </si>
  <si>
    <t>17 П/09</t>
  </si>
  <si>
    <t>18 П 09</t>
  </si>
  <si>
    <t>18 П/09</t>
  </si>
  <si>
    <t>22510000-8 Офсетні пластини</t>
  </si>
  <si>
    <t>22610000-9 Друкарська фарба</t>
  </si>
  <si>
    <t>24910000-6 Клеї</t>
  </si>
  <si>
    <t>25882900</t>
  </si>
  <si>
    <t>26/08</t>
  </si>
  <si>
    <t>2882804236</t>
  </si>
  <si>
    <t>2БТ</t>
  </si>
  <si>
    <t>3 БТ</t>
  </si>
  <si>
    <t>30190000-7 Офісне устаткування та приладдя різне</t>
  </si>
  <si>
    <t>3039812675</t>
  </si>
  <si>
    <t>3049810919</t>
  </si>
  <si>
    <t>3055312818</t>
  </si>
  <si>
    <t>31410000-3 Гальванічні елементи</t>
  </si>
  <si>
    <t>31725138</t>
  </si>
  <si>
    <t>32566318</t>
  </si>
  <si>
    <t>33-П-2</t>
  </si>
  <si>
    <t>3353207599</t>
  </si>
  <si>
    <t>36865753</t>
  </si>
  <si>
    <t>37533381</t>
  </si>
  <si>
    <t>42844144</t>
  </si>
  <si>
    <t>44110000-4 Конструкційні матеріали</t>
  </si>
  <si>
    <t>44160000-9 Магістралі, трубопроводи, труби, обсадні труби, тюбінги та супутні вироби</t>
  </si>
  <si>
    <t>44530000-4 Кріпильні деталі</t>
  </si>
  <si>
    <t>44810000-1 Фарби</t>
  </si>
  <si>
    <t>44830000-7 Мастики, шпаклівки, замазки та розчинники</t>
  </si>
  <si>
    <t>44838860</t>
  </si>
  <si>
    <t>44838860,ПП "ОККО-СЕРВІС",Україна;44763104,ТОВАРИСТВО З ОБМЕЖЕНОЮ ВІДПОВІДАЛЬНІСТЮ "ПЕТРОЛ ПАРТНЕР",Україна</t>
  </si>
  <si>
    <t>48160000-7 Пакети програмного забезпечення для бібліотек</t>
  </si>
  <si>
    <t>612</t>
  </si>
  <si>
    <t>667</t>
  </si>
  <si>
    <t>71320000-7 Послуги з інженерного проектування</t>
  </si>
  <si>
    <t>72250000-2 Послуги, пов’язані із системами та підтримкою</t>
  </si>
  <si>
    <t>72310000-1 Послуги з обробки даних</t>
  </si>
  <si>
    <t>72320000-4 Послуги, пов’язані з базами даних</t>
  </si>
  <si>
    <t>79970000-4 Видавничі послуги</t>
  </si>
  <si>
    <t>80510000-2 Послуги з професійної підготовки спеціалістів</t>
  </si>
  <si>
    <t>98110000-7 Послуги підприємницьких, професійних та спеціалізованих організацій</t>
  </si>
  <si>
    <t>UA-2025-07-10-001048-a</t>
  </si>
  <si>
    <t>UA-2025-07-10-006810-a</t>
  </si>
  <si>
    <t>UA-2025-07-10-006931-a</t>
  </si>
  <si>
    <t>UA-2025-07-10-007016-a</t>
  </si>
  <si>
    <t>UA-2025-07-10-007129-a</t>
  </si>
  <si>
    <t>UA-2025-07-10-007207-a</t>
  </si>
  <si>
    <t>UA-2025-07-10-007277-a</t>
  </si>
  <si>
    <t>UA-2025-07-10-007355-a</t>
  </si>
  <si>
    <t>UA-2025-07-10-007435-a</t>
  </si>
  <si>
    <t>UA-2025-07-24-004136-a</t>
  </si>
  <si>
    <t>UA-2025-07-24-004205-a</t>
  </si>
  <si>
    <t>UA-2025-07-24-004456-a</t>
  </si>
  <si>
    <t>UA-2025-07-24-004512-a</t>
  </si>
  <si>
    <t>UA-2025-07-24-004573-a</t>
  </si>
  <si>
    <t>UA-2025-07-24-004702-a</t>
  </si>
  <si>
    <t>UA-2025-07-30-004586-a</t>
  </si>
  <si>
    <t>UA-2025-08-06-003837-a</t>
  </si>
  <si>
    <t>UA-2025-09-08-002110-a</t>
  </si>
  <si>
    <t>UA-2025-09-10-004231-a</t>
  </si>
  <si>
    <t>UA-2025-09-10-005607-a</t>
  </si>
  <si>
    <t>UA-2025-09-10-005870-a</t>
  </si>
  <si>
    <t>UA-2025-09-10-005980-a</t>
  </si>
  <si>
    <t>UA-2025-09-15-004155-a</t>
  </si>
  <si>
    <t>UA-2025-09-15-006648-a</t>
  </si>
  <si>
    <t>UA-2025-09-25-003302-a</t>
  </si>
  <si>
    <t>UA-2025-09-29-005012-a</t>
  </si>
  <si>
    <t>UAH</t>
  </si>
  <si>
    <t>report-feedback@zakupivli.pro</t>
  </si>
  <si>
    <t>ЄДРПОУ переможця</t>
  </si>
  <si>
    <t>Ідентифікатор закупівлі</t>
  </si>
  <si>
    <t>БАШИНСЬКИЙ ІГОР АНАТОЛІЙОВИЧ</t>
  </si>
  <si>
    <t>Бензин А-95:Бензин А-95</t>
  </si>
  <si>
    <t>Валюта</t>
  </si>
  <si>
    <t>Видавничі послуги</t>
  </si>
  <si>
    <t>Всі учасники закупки</t>
  </si>
  <si>
    <t>Відкриті торги з особливостями</t>
  </si>
  <si>
    <t>ДЕРЖАВНА ОСВІТНЯ УСТАНОВА "НАВЧАЛЬНО-МЕТОДИЧНИЙ ЦЕНТР З ПИТАНЬ ЯКОСТІ ОСВІТИ"</t>
  </si>
  <si>
    <t>ДЕРЖАВНЕ ПІДПРИЄМСТВО "ІНФОРЕСУРС"</t>
  </si>
  <si>
    <t>Дата закінчення процедури</t>
  </si>
  <si>
    <t>Дата проведення аукціону або розгляду</t>
  </si>
  <si>
    <t>Дата публікації закупівлі</t>
  </si>
  <si>
    <t>Диск відрізний</t>
  </si>
  <si>
    <t>Елемент живлення</t>
  </si>
  <si>
    <t>Зажим,клин для плитки</t>
  </si>
  <si>
    <t>Закупівля без використання електронної системи</t>
  </si>
  <si>
    <t>Звіт створено 21 жовтня в 12:11 з використанням http://zakupivli.pro</t>
  </si>
  <si>
    <t>КОМУНАЛЬНЕ ОБЛАСНЕ ПІДПРИЄМСТВО СУМСЬКОЇ ОБЛАСНОЇ РАДИ "НАВЧАЛЬНО-ВИРОБНИЧИЙ ЦЕНТР"</t>
  </si>
  <si>
    <t>КОЦ ОЛЕКСАНДР ОЛЕКСАНДРОВИЧ</t>
  </si>
  <si>
    <t>Канцелярські товари ( папір для друку )  (Примітки:Закупівля здійснюється без застосування відкритих торгів для закупівлі товару відповідно до абзацу 2 підпункту 19 пункту 13 Особливостей.)</t>
  </si>
  <si>
    <t>Канцелярські товари і папір (Примітки:Закупівля здійснюється без застосування відкритих торгів для закупівлі товару відповідно до абзацу 2 підпункту 19 пункту 13 Особливостей.)</t>
  </si>
  <si>
    <t>Класифікатор</t>
  </si>
  <si>
    <t xml:space="preserve">Клей </t>
  </si>
  <si>
    <t xml:space="preserve">Клей-олівець, Клей ПВА </t>
  </si>
  <si>
    <t>Клеюча суміш</t>
  </si>
  <si>
    <t>Кушнерьов Олександр Сергійович</t>
  </si>
  <si>
    <t>Кількість запрошених постачальників</t>
  </si>
  <si>
    <t>Кількість одиниць</t>
  </si>
  <si>
    <t>Кількість учасників аукціону</t>
  </si>
  <si>
    <t>ЛЮТОВ ВОЛОДИМИР АНАТОЛІЙОВИЧ</t>
  </si>
  <si>
    <t>Майстер для Riso</t>
  </si>
  <si>
    <t>Навчальні послугиа саме: Підготовка до опалювального сезону навчання з Правил технічної експлуатації теплових установок і мереж</t>
  </si>
  <si>
    <t>Назва потенційного переможця (з найменшою ціною)</t>
  </si>
  <si>
    <t>Назва товару</t>
  </si>
  <si>
    <t>Номер договору</t>
  </si>
  <si>
    <t>Оновлення, обслуговування та системний супровід впроваджених раніше (згідно договорам № 4/09/2006 від 11.09.2006р., № О-4/03/2014 від 24.04.2014р.,№6/05/2016 від 25.05.2016р., № 5/01/2017 від 22.03.2017р.,№2/09/2020-Р від 07.10.2020р. та № О-11/10/2023 від 10.11.2023р.) комп`ютерних програм з пакету "Деканат" та "Колоквіум"</t>
  </si>
  <si>
    <t>Очікувана вартість, грн</t>
  </si>
  <si>
    <t>Очікувана вартість, одиниця.</t>
  </si>
  <si>
    <t>ПІДПРИЄМСТВО "МАГНАТ" ГРОМАДСЬКОЇ ОРГАНІЗАЦІЇ "ХАРКІВСЬКА ОБЛАСНА РАДА ВСЕУКРАЇНСЬКОЇ ОРГАНІЗАЦІЇ СОЮЗ ОСІБ З ІНВАЛІДНІСТЮ УКРАЇНИ"</t>
  </si>
  <si>
    <t>ПП "ОККО-СЕРВІС"</t>
  </si>
  <si>
    <t>ПРИВАТНЕ ПІДПРИЄМСТВО "ПОЛІТЕК-СОФТ"</t>
  </si>
  <si>
    <t>Посилання на тендер</t>
  </si>
  <si>
    <t>Послуга(и) з організації доступу до ЄДЕБО 1 (одного) користувача уповноваженого суб'єкта із використанням динамічних бібліотек</t>
  </si>
  <si>
    <t>Послуги з обробки даних, видачі сертифікатів, перевидачі до закінчення строку чинності такого сертифікату та їх обслуговування</t>
  </si>
  <si>
    <t>Послуги з переоформлення сертифіката про акредитацію Замовника (напряму підготовки,спеціальності)</t>
  </si>
  <si>
    <t>Послуги з інформаційно-технічного обслуговування програмного забезпечення та технічних засобів Замовника, які забезпечують діяльність Наукової Бібліотеки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</si>
  <si>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</si>
  <si>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</si>
  <si>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</si>
  <si>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Редакційно-видавничі послуги згідно з специфікацією (додаток № 1 до договору), що виконуються за проектом наукових робіт та науково-технічних (експериментальних) розробок молодих вчених «Організаційно-економічне забезпечення повоєнного сталого розвитку територій на основі інфраструктурно-сервісної методології розвитку інноваційних спільнот»</t>
  </si>
  <si>
    <t>Розробка проектної документації по об’єкту:"Капітальний ремонт коридору 3-го поверху в корпусі філологічного факультета СумДПУ імені А.С.Макаренка, м. Суми, вул. Роменська, 87 (коригування)</t>
  </si>
  <si>
    <t>Статус</t>
  </si>
  <si>
    <t>Статус договору</t>
  </si>
  <si>
    <t>Сума зниження грн</t>
  </si>
  <si>
    <t>Суміш цементно-піщана</t>
  </si>
  <si>
    <t>ТОВАРИСТВО З ОБМЕЖЕНОЮ ВІДПОВІДАЛЬНІСТЮ "АРТЕМОН"</t>
  </si>
  <si>
    <t>ТОВАРИСТВО З ОБМЕЖЕНОЮ ВІДПОВІДАЛЬНІСТЮ "ЦЕНТР СЕРТИФІКАЦІЇ КЛЮЧІВ "УКРАЇНА"</t>
  </si>
  <si>
    <t>Тип процедури</t>
  </si>
  <si>
    <t>Укладення договору до</t>
  </si>
  <si>
    <t>Укладення договору з</t>
  </si>
  <si>
    <t>Фактична сума договору</t>
  </si>
  <si>
    <t>Фактичний переможець</t>
  </si>
  <si>
    <t xml:space="preserve">Фарба штемпельна </t>
  </si>
  <si>
    <t>ЦЬОМА СЕРГІЙ ПЕТРОВИЧ</t>
  </si>
  <si>
    <t>Цегла</t>
  </si>
  <si>
    <t>Цементно-піщана суміш,суміш гідроізоляційна,герметик</t>
  </si>
  <si>
    <t>Чорнило для Riso</t>
  </si>
  <si>
    <t>Шланг,труба</t>
  </si>
  <si>
    <t>Якщо ви маєте пропозицію чи побажання щодо покращення цього звіту, напишіть нам, будь ласка:</t>
  </si>
  <si>
    <t>активний</t>
  </si>
  <si>
    <t>завершений</t>
  </si>
  <si>
    <t>завершено</t>
  </si>
  <si>
    <t>закритий</t>
  </si>
  <si>
    <t>кілька позицій</t>
  </si>
  <si>
    <t>№</t>
  </si>
</sst>
</file>

<file path=xl/styles.xml><?xml version="1.0" encoding="utf-8"?>
<styleSheet xmlns="http://schemas.openxmlformats.org/spreadsheetml/2006/main">
  <numFmts count="3">
    <numFmt numFmtId="165" formatCode="yyyy-mm-dd"/>
    <numFmt numFmtId="166" formatCode="dd.mm.yyyy"/>
    <numFmt numFmtId="167" formatCode="dd.mm.yyyy hh:mm"/>
  </numFmts>
  <fonts count="4">
    <font>
      <sz val="11"/>
      <color theme="1"/>
      <name val="Calibri"/>
      <family val="2"/>
      <scheme val="minor"/>
    </font>
    <font>
      <sz val="10.0"/>
      <color rgb="00000000"/>
      <name val="Arial"/>
      <family val="2"/>
    </font>
    <font>
      <sz val="10.0"/>
      <color rgb="0000FF"/>
      <name val="Arial"/>
      <family val="2"/>
    </font>
    <font>
      <sz val="10.0"/>
      <color rgb="FFFFFF"/>
      <name val="Arial"/>
      <family val="2"/>
      <b/>
    </font>
  </fonts>
  <fills count="3">
    <fill>
      <patternFill patternType="none"/>
    </fill>
    <fill>
      <patternFill patternType="gray125"/>
    </fill>
    <fill>
      <patternFill patternType="solid">
        <fgColor rgb="008000"/>
      </patternFill>
    </fill>
  </fills>
  <borders count="2">
    <border>
      <left/>
      <right/>
      <top/>
      <bottom/>
      <diagonal/>
    </border>
    <border>
      <left style="medium">
        <color rgb="FFFFFF"/>
      </left>
      <right style="medium">
        <color rgb="FFFFFF"/>
      </right>
      <top style="medium">
        <color rgb="FFFFFF"/>
      </top>
      <bottom style="medium">
        <color rgb="FFFFFF"/>
      </bottom>
      <diagonal/>
    </border>
  </borders>
  <cellStyleXfs count="1">
    <xf numFmtId="0" fontId="0" fillId="0" borderId="0"/>
  </cellStyleXfs>
  <cellXfs count="12">
    <xf numFmtId="0" fontId="0" fillId="0" xfId="0" borderId="0"/>
    <xf numFmtId="0" fontId="1" fillId="0" xfId="0" borderId="0" applyFont="1"/>
    <xf numFmtId="0" fontId="2" fillId="0" xfId="0" borderId="0" applyFont="1"/>
    <xf numFmtId="0" fontId="3" fillId="2" xfId="0" borderId="1" applyFont="1" applyBorder="1" applyFill="1" applyAlignment="1">
      <alignment horizontal="center" wrapText="1"/>
    </xf>
    <xf numFmtId="1" fontId="1" fillId="0" xfId="0" borderId="0" applyFont="1" applyNumberFormat="1"/>
    <xf numFmtId="0" fontId="1" fillId="0" xfId="0" borderId="0" applyFont="1" applyAlignment="1">
      <alignment wrapText="1"/>
    </xf>
    <xf numFmtId="165" fontId="0" fillId="0" xfId="0" borderId="0" applyNumberFormat="1"/>
    <xf numFmtId="166" fontId="1" fillId="0" xfId="0" borderId="0" applyFont="1" applyNumberFormat="1"/>
    <xf numFmtId="4" fontId="1" fillId="0" xfId="0" borderId="0" applyFont="1" applyNumberFormat="1"/>
    <xf numFmtId="0" fontId="2" fillId="0" xfId="0" borderId="0" applyFont="1" applyAlignment="1">
      <alignment wrapText="1"/>
    </xf>
    <xf numFmtId="167" fontId="1" fillId="0" xfId="0" borderId="0" applyFont="1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ype="http://schemas.openxmlformats.org/officeDocument/2006/relationships/hyperlink" Target="mailto:report-feedback@zakupivli.pro" TargetMode="External"/>
  <ns0:Relationship Id="rId2" Type="http://schemas.openxmlformats.org/officeDocument/2006/relationships/hyperlink" Target="https://my.zakupivli.pro/remote/dispatcher/state_purchase_view/60630680" TargetMode="External"/>
  <ns0:Relationship Id="rId3" Type="http://schemas.openxmlformats.org/officeDocument/2006/relationships/hyperlink" Target="https://my.zakupivli.pro/remote/dispatcher/state_purchase_view/60643793" TargetMode="External"/>
  <ns0:Relationship Id="rId4" Type="http://schemas.openxmlformats.org/officeDocument/2006/relationships/hyperlink" Target="https://my.zakupivli.pro/remote/dispatcher/state_purchase_view/60644157" TargetMode="External"/>
  <ns0:Relationship Id="rId5" Type="http://schemas.openxmlformats.org/officeDocument/2006/relationships/hyperlink" Target="https://my.zakupivli.pro/remote/dispatcher/state_purchase_view/60644278" TargetMode="External"/>
  <ns0:Relationship Id="rId6" Type="http://schemas.openxmlformats.org/officeDocument/2006/relationships/hyperlink" Target="https://my.zakupivli.pro/remote/dispatcher/state_purchase_view/60644505" TargetMode="External"/>
  <ns0:Relationship Id="rId7" Type="http://schemas.openxmlformats.org/officeDocument/2006/relationships/hyperlink" Target="https://my.zakupivli.pro/remote/dispatcher/state_purchase_view/60644792" TargetMode="External"/>
  <ns0:Relationship Id="rId8" Type="http://schemas.openxmlformats.org/officeDocument/2006/relationships/hyperlink" Target="https://my.zakupivli.pro/remote/dispatcher/state_purchase_view/60644897" TargetMode="External"/>
  <ns0:Relationship Id="rId9" Type="http://schemas.openxmlformats.org/officeDocument/2006/relationships/hyperlink" Target="https://my.zakupivli.pro/remote/dispatcher/state_purchase_view/60645025" TargetMode="External"/>
  <ns0:Relationship Id="rId10" Type="http://schemas.openxmlformats.org/officeDocument/2006/relationships/hyperlink" Target="https://my.zakupivli.pro/remote/dispatcher/state_purchase_view/60645144" TargetMode="External"/>
  <ns0:Relationship Id="rId11" Type="http://schemas.openxmlformats.org/officeDocument/2006/relationships/hyperlink" Target="https://my.zakupivli.pro/remote/dispatcher/state_purchase_view/60900253" TargetMode="External"/>
  <ns0:Relationship Id="rId12" Type="http://schemas.openxmlformats.org/officeDocument/2006/relationships/hyperlink" Target="https://my.zakupivli.pro/remote/dispatcher/state_purchase_view/60900380" TargetMode="External"/>
  <ns0:Relationship Id="rId13" Type="http://schemas.openxmlformats.org/officeDocument/2006/relationships/hyperlink" Target="https://my.zakupivli.pro/remote/dispatcher/state_purchase_view/60900934" TargetMode="External"/>
  <ns0:Relationship Id="rId14" Type="http://schemas.openxmlformats.org/officeDocument/2006/relationships/hyperlink" Target="https://my.zakupivli.pro/remote/dispatcher/state_purchase_view/60901050" TargetMode="External"/>
  <ns0:Relationship Id="rId15" Type="http://schemas.openxmlformats.org/officeDocument/2006/relationships/hyperlink" Target="https://my.zakupivli.pro/remote/dispatcher/state_purchase_view/60901251" TargetMode="External"/>
  <ns0:Relationship Id="rId16" Type="http://schemas.openxmlformats.org/officeDocument/2006/relationships/hyperlink" Target="https://my.zakupivli.pro/remote/dispatcher/state_purchase_view/60901451" TargetMode="External"/>
  <ns0:Relationship Id="rId17" Type="http://schemas.openxmlformats.org/officeDocument/2006/relationships/hyperlink" Target="https://my.zakupivli.pro/remote/dispatcher/state_purchase_view/61001166" TargetMode="External"/>
  <ns0:Relationship Id="rId18" Type="http://schemas.openxmlformats.org/officeDocument/2006/relationships/hyperlink" Target="https://my.zakupivli.pro/remote/dispatcher/state_purchase_view/61770750" TargetMode="External"/>
  <ns0:Relationship Id="rId19" Type="http://schemas.openxmlformats.org/officeDocument/2006/relationships/hyperlink" Target="https://my.zakupivli.pro/remote/dispatcher/state_purchase_view/61840043" TargetMode="External"/>
  <ns0:Relationship Id="rId20" Type="http://schemas.openxmlformats.org/officeDocument/2006/relationships/hyperlink" Target="https://my.zakupivli.pro/remote/dispatcher/state_purchase_view/61843229" TargetMode="External"/>
  <ns0:Relationship Id="rId21" Type="http://schemas.openxmlformats.org/officeDocument/2006/relationships/hyperlink" Target="https://my.zakupivli.pro/remote/dispatcher/state_purchase_view/61843781" TargetMode="External"/>
  <ns0:Relationship Id="rId22" Type="http://schemas.openxmlformats.org/officeDocument/2006/relationships/hyperlink" Target="https://my.zakupivli.pro/remote/dispatcher/state_purchase_view/61843959" TargetMode="External"/>
  <ns0:Relationship Id="rId23" Type="http://schemas.openxmlformats.org/officeDocument/2006/relationships/hyperlink" Target="https://my.zakupivli.pro/remote/dispatcher/state_purchase_view/61937482" TargetMode="External"/>
  <ns0:Relationship Id="rId24" Type="http://schemas.openxmlformats.org/officeDocument/2006/relationships/hyperlink" Target="https://my.zakupivli.pro/remote/dispatcher/state_purchase_view/61943167" TargetMode="External"/>
  <ns0:Relationship Id="rId25" Type="http://schemas.openxmlformats.org/officeDocument/2006/relationships/hyperlink" Target="https://my.zakupivli.pro/remote/dispatcher/state_purchase_view/62209276" TargetMode="External"/>
  <ns0:Relationship Id="rId26" Type="http://schemas.openxmlformats.org/officeDocument/2006/relationships/hyperlink" Target="https://my.zakupivli.pro/remote/dispatcher/state_purchase_view/62280296" TargetMode="External"/>
  <ns0:Relationship Id="rId27" Type="http://schemas.openxmlformats.org/officeDocument/2006/relationships/hyperlink" Target="https://my.zakupivli.pro/remote/dispatcher/state_purchase_lot_view/1723134" TargetMode="External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AD31"/>
  <sheetViews>
    <sheetView workbookViewId="0">
      <pane ySplit="4" topLeftCell="A5" activePane="bottomLeft" state="frozen"/>
      <selection pane="bottomLeft" activeCell="A1" sqref="A1"/>
    </sheetView>
  </sheetViews>
  <sheetFormatPr defaultRowHeight="15" baseColWidth="10"/>
  <cols>
    <col width="10" min="1" max="1"/>
    <col width="25" min="2" max="2"/>
    <col width="45" min="3" max="3"/>
    <col width="45" min="4" max="4"/>
    <col width="45" min="5" max="5"/>
    <col width="20" min="6" max="6"/>
    <col width="20" min="7" max="7"/>
    <col width="20" min="8" max="8"/>
    <col width="10" min="9" max="9"/>
    <col width="10" min="10" max="10"/>
    <col width="25" min="11" max="11"/>
    <col width="25" min="12" max="12"/>
    <col width="25" min="13" max="13"/>
    <col width="25" min="14" max="14"/>
    <col width="45" min="15" max="15"/>
    <col width="25" min="16" max="16"/>
    <col width="15" min="17" max="17"/>
    <col width="45" min="18" max="18"/>
    <col width="20" min="19" max="19"/>
    <col width="30" min="20" max="20"/>
    <col width="20" min="21" max="21"/>
    <col width="20" min="22" max="22"/>
    <col width="20" min="23" max="23"/>
    <col width="20" min="24" max="24"/>
    <col width="25" min="25" max="25"/>
    <col width="10" min="26" max="26"/>
    <col width="20" min="27" max="27"/>
    <col width="20" min="28" max="28"/>
    <col width="20" min="29" max="29"/>
    <col width="50" min="30" max="30"/>
  </cols>
  <sheetData>
    <row r="1" spans="1:30">
      <c r="A1" t="s" s="1">
        <v>150</v>
      </c>
    </row>
    <row r="2" spans="1:30">
      <c r="A2" t="s" s="2">
        <v>80</v>
      </c>
    </row>
    <row r="4" spans="1:30">
      <c r="A4" t="s" s="3">
        <v>156</v>
      </c>
      <c r="B4" t="s" s="3">
        <v>82</v>
      </c>
      <c r="C4" t="s" s="3">
        <v>115</v>
      </c>
      <c r="D4" t="s" s="3">
        <v>103</v>
      </c>
      <c r="E4" t="s" s="3">
        <v>139</v>
      </c>
      <c r="F4" t="s" s="3">
        <v>93</v>
      </c>
      <c r="G4" t="s" s="3">
        <v>92</v>
      </c>
      <c r="H4" t="s" s="3">
        <v>91</v>
      </c>
      <c r="I4" t="s" s="3">
        <v>110</v>
      </c>
      <c r="J4" t="s" s="3">
        <v>109</v>
      </c>
      <c r="K4" t="s" s="3">
        <v>118</v>
      </c>
      <c r="L4" t="s" s="3">
        <v>119</v>
      </c>
      <c r="M4" t="s" s="3">
        <v>129</v>
      </c>
      <c r="N4" t="s" s="3">
        <v>130</v>
      </c>
      <c r="O4" t="s" s="3">
        <v>114</v>
      </c>
      <c r="P4" t="s" s="3">
        <v>135</v>
      </c>
      <c r="Q4" t="s" s="3">
        <v>1</v>
      </c>
      <c r="R4" t="s" s="3">
        <v>143</v>
      </c>
      <c r="S4" t="s" s="3">
        <v>81</v>
      </c>
      <c r="T4" t="s" s="3">
        <v>123</v>
      </c>
      <c r="U4" t="s" s="3">
        <v>133</v>
      </c>
      <c r="V4" t="s" s="3">
        <v>108</v>
      </c>
      <c r="W4" t="s" s="3">
        <v>128</v>
      </c>
      <c r="X4" t="s" s="3">
        <v>116</v>
      </c>
      <c r="Y4" t="s" s="3">
        <v>142</v>
      </c>
      <c r="Z4" t="s" s="3">
        <v>85</v>
      </c>
      <c r="AA4" t="s" s="3">
        <v>134</v>
      </c>
      <c r="AB4" t="s" s="3">
        <v>141</v>
      </c>
      <c r="AC4" t="s" s="3">
        <v>140</v>
      </c>
      <c r="AD4" t="s" s="3">
        <v>87</v>
      </c>
    </row>
    <row r="5" spans="1:30">
      <c r="A5" t="n" s="4">
        <v>1</v>
      </c>
      <c r="B5" t="s" s="1">
        <v>53</v>
      </c>
      <c r="C5" t="s" s="5">
        <v>131</v>
      </c>
      <c r="D5" t="s" s="1">
        <v>50</v>
      </c>
      <c r="E5" t="s" s="1">
        <v>97</v>
      </c>
      <c r="F5" t="n" s="7">
        <v>45848.0</v>
      </c>
      <c r="G5" t="s" s="1"/>
      <c r="H5" t="n" s="7">
        <v>45848.0</v>
      </c>
      <c r="I5" t="n" s="4">
        <v>1</v>
      </c>
      <c r="J5" t="n" s="8">
        <v>1.0</v>
      </c>
      <c r="K5" t="n" s="8">
        <v>21536.0</v>
      </c>
      <c r="L5" t="n" s="8">
        <v>21536.0</v>
      </c>
      <c r="M5" t="n" s="8">
        <v>21536.0</v>
      </c>
      <c r="N5" t="n" s="8">
        <v>21536.0</v>
      </c>
      <c r="O5" t="s" s="5">
        <v>83</v>
      </c>
      <c r="P5" t="n" s="8">
        <v>0.0</v>
      </c>
      <c r="Q5" t="n" s="8">
        <v>0.0</v>
      </c>
      <c r="R5" t="s" s="1">
        <v>83</v>
      </c>
      <c r="S5" t="s" s="1">
        <v>21</v>
      </c>
      <c r="T5" s="9">
        <f>HYPERLINK("https://my.zakupivli.pro/remote/dispatcher/state_purchase_view/60630680")</f>
        <v/>
      </c>
      <c r="U5" t="s" s="1">
        <v>153</v>
      </c>
      <c r="V5" t="n" s="4">
        <v>0</v>
      </c>
      <c r="W5" t="s" s="1"/>
      <c r="X5" t="s" s="1">
        <v>22</v>
      </c>
      <c r="Y5" t="n" s="8">
        <v>21536.0</v>
      </c>
      <c r="Z5" t="s" s="1">
        <v>79</v>
      </c>
      <c r="AA5" t="s" s="1">
        <v>151</v>
      </c>
      <c r="AB5" t="s" s="1"/>
      <c r="AC5" t="s" s="1"/>
      <c r="AD5" t="s" s="1">
        <v>2</v>
      </c>
    </row>
    <row r="6" spans="1:30">
      <c r="A6" t="n" s="4">
        <v>2</v>
      </c>
      <c r="B6" t="s" s="1">
        <v>54</v>
      </c>
      <c r="C6" t="s" s="5">
        <v>94</v>
      </c>
      <c r="D6" t="s" s="1">
        <v>10</v>
      </c>
      <c r="E6" t="s" s="1">
        <v>97</v>
      </c>
      <c r="F6" t="n" s="7">
        <v>45848.0</v>
      </c>
      <c r="G6" t="s" s="1"/>
      <c r="H6" t="n" s="7">
        <v>45848.0</v>
      </c>
      <c r="I6" t="n" s="4">
        <v>1</v>
      </c>
      <c r="J6" t="n" s="8">
        <v>3.0</v>
      </c>
      <c r="K6" t="n" s="8">
        <v>1380.0</v>
      </c>
      <c r="L6" t="n" s="8">
        <v>460.0</v>
      </c>
      <c r="M6" t="n" s="8">
        <v>1380.0</v>
      </c>
      <c r="N6" t="n" s="8">
        <v>460.0</v>
      </c>
      <c r="O6" t="s" s="5">
        <v>111</v>
      </c>
      <c r="P6" t="n" s="8">
        <v>0.0</v>
      </c>
      <c r="Q6" t="n" s="8">
        <v>0.0</v>
      </c>
      <c r="R6" t="s" s="1">
        <v>111</v>
      </c>
      <c r="S6" t="s" s="1">
        <v>26</v>
      </c>
      <c r="T6" s="9">
        <f>HYPERLINK("https://my.zakupivli.pro/remote/dispatcher/state_purchase_view/60643793")</f>
        <v/>
      </c>
      <c r="U6" t="s" s="1">
        <v>153</v>
      </c>
      <c r="V6" t="n" s="4">
        <v>0</v>
      </c>
      <c r="W6" t="s" s="1"/>
      <c r="X6" t="s" s="1">
        <v>8</v>
      </c>
      <c r="Y6" t="n" s="8">
        <v>1380.0</v>
      </c>
      <c r="Z6" t="s" s="1">
        <v>79</v>
      </c>
      <c r="AA6" t="s" s="1">
        <v>151</v>
      </c>
      <c r="AB6" t="s" s="1"/>
      <c r="AC6" t="s" s="1"/>
      <c r="AD6" t="s" s="1">
        <v>2</v>
      </c>
    </row>
    <row r="7" spans="1:30">
      <c r="A7" t="n" s="4">
        <v>3</v>
      </c>
      <c r="B7" t="s" s="1">
        <v>55</v>
      </c>
      <c r="C7" t="s" s="5">
        <v>149</v>
      </c>
      <c r="D7" t="s" s="1">
        <v>37</v>
      </c>
      <c r="E7" t="s" s="1">
        <v>97</v>
      </c>
      <c r="F7" t="n" s="7">
        <v>45848.0</v>
      </c>
      <c r="G7" t="s" s="1"/>
      <c r="H7" t="n" s="7">
        <v>45848.0</v>
      </c>
      <c r="I7" t="n" s="4">
        <v>1</v>
      </c>
      <c r="J7" t="s" s="1">
        <v>155</v>
      </c>
      <c r="K7" t="n" s="8">
        <v>12450.0</v>
      </c>
      <c r="L7" t="n" s="8">
        <v>0.0</v>
      </c>
      <c r="M7" t="n" s="8">
        <v>12450.0</v>
      </c>
      <c r="N7" t="s" s="1">
        <v>155</v>
      </c>
      <c r="O7" t="s" s="5">
        <v>111</v>
      </c>
      <c r="P7" t="n" s="8">
        <v>0.0</v>
      </c>
      <c r="Q7" t="n" s="8">
        <v>0.0</v>
      </c>
      <c r="R7" t="s" s="1">
        <v>111</v>
      </c>
      <c r="S7" t="s" s="1">
        <v>26</v>
      </c>
      <c r="T7" s="9">
        <f>HYPERLINK("https://my.zakupivli.pro/remote/dispatcher/state_purchase_view/60644157")</f>
        <v/>
      </c>
      <c r="U7" t="s" s="1">
        <v>153</v>
      </c>
      <c r="V7" t="n" s="4">
        <v>0</v>
      </c>
      <c r="W7" t="s" s="1"/>
      <c r="X7" t="s" s="1">
        <v>8</v>
      </c>
      <c r="Y7" t="n" s="8">
        <v>12450.0</v>
      </c>
      <c r="Z7" t="s" s="1">
        <v>79</v>
      </c>
      <c r="AA7" t="s" s="1">
        <v>151</v>
      </c>
      <c r="AB7" t="s" s="1"/>
      <c r="AC7" t="s" s="1"/>
      <c r="AD7" t="s" s="1">
        <v>2</v>
      </c>
    </row>
    <row r="8" spans="1:30">
      <c r="A8" t="n" s="4">
        <v>4</v>
      </c>
      <c r="B8" t="s" s="1">
        <v>56</v>
      </c>
      <c r="C8" t="s" s="5">
        <v>106</v>
      </c>
      <c r="D8" t="s" s="1">
        <v>18</v>
      </c>
      <c r="E8" t="s" s="1">
        <v>97</v>
      </c>
      <c r="F8" t="n" s="7">
        <v>45848.0</v>
      </c>
      <c r="G8" t="s" s="1"/>
      <c r="H8" t="n" s="7">
        <v>45848.0</v>
      </c>
      <c r="I8" t="n" s="4">
        <v>1</v>
      </c>
      <c r="J8" t="n" s="8">
        <v>28.0</v>
      </c>
      <c r="K8" t="n" s="8">
        <v>17920.0</v>
      </c>
      <c r="L8" t="n" s="8">
        <v>640.0</v>
      </c>
      <c r="M8" t="n" s="8">
        <v>17920.0</v>
      </c>
      <c r="N8" t="n" s="8">
        <v>640.0</v>
      </c>
      <c r="O8" t="s" s="5">
        <v>111</v>
      </c>
      <c r="P8" t="n" s="8">
        <v>0.0</v>
      </c>
      <c r="Q8" t="n" s="8">
        <v>0.0</v>
      </c>
      <c r="R8" t="s" s="1">
        <v>111</v>
      </c>
      <c r="S8" t="s" s="1">
        <v>26</v>
      </c>
      <c r="T8" s="9">
        <f>HYPERLINK("https://my.zakupivli.pro/remote/dispatcher/state_purchase_view/60644278")</f>
        <v/>
      </c>
      <c r="U8" t="s" s="1">
        <v>153</v>
      </c>
      <c r="V8" t="n" s="4">
        <v>0</v>
      </c>
      <c r="W8" t="s" s="1"/>
      <c r="X8" t="s" s="1">
        <v>8</v>
      </c>
      <c r="Y8" t="n" s="8">
        <v>17920.0</v>
      </c>
      <c r="Z8" t="s" s="1">
        <v>79</v>
      </c>
      <c r="AA8" t="s" s="1">
        <v>151</v>
      </c>
      <c r="AB8" t="s" s="1"/>
      <c r="AC8" t="s" s="1"/>
      <c r="AD8" t="s" s="1">
        <v>2</v>
      </c>
    </row>
    <row r="9" spans="1:30">
      <c r="A9" t="n" s="4">
        <v>5</v>
      </c>
      <c r="B9" t="s" s="1">
        <v>57</v>
      </c>
      <c r="C9" t="s" s="5">
        <v>147</v>
      </c>
      <c r="D9" t="s" s="1">
        <v>40</v>
      </c>
      <c r="E9" t="s" s="1">
        <v>97</v>
      </c>
      <c r="F9" t="n" s="7">
        <v>45848.0</v>
      </c>
      <c r="G9" t="s" s="1"/>
      <c r="H9" t="n" s="7">
        <v>45848.0</v>
      </c>
      <c r="I9" t="n" s="4">
        <v>1</v>
      </c>
      <c r="J9" t="n" s="8">
        <v>62.0</v>
      </c>
      <c r="K9" t="n" s="8">
        <v>17080.0</v>
      </c>
      <c r="L9" t="n" s="8">
        <v>275.48387096774195</v>
      </c>
      <c r="M9" t="n" s="8">
        <v>17080.0</v>
      </c>
      <c r="N9" t="n" s="8">
        <v>275.48387096774195</v>
      </c>
      <c r="O9" t="s" s="5">
        <v>111</v>
      </c>
      <c r="P9" t="n" s="8">
        <v>0.0</v>
      </c>
      <c r="Q9" t="n" s="8">
        <v>0.0</v>
      </c>
      <c r="R9" t="s" s="1">
        <v>111</v>
      </c>
      <c r="S9" t="s" s="1">
        <v>26</v>
      </c>
      <c r="T9" s="9">
        <f>HYPERLINK("https://my.zakupivli.pro/remote/dispatcher/state_purchase_view/60644505")</f>
        <v/>
      </c>
      <c r="U9" t="s" s="1">
        <v>153</v>
      </c>
      <c r="V9" t="n" s="4">
        <v>0</v>
      </c>
      <c r="W9" t="s" s="1"/>
      <c r="X9" t="s" s="1">
        <v>8</v>
      </c>
      <c r="Y9" t="n" s="8">
        <v>17080.0</v>
      </c>
      <c r="Z9" t="s" s="1">
        <v>79</v>
      </c>
      <c r="AA9" t="s" s="1">
        <v>151</v>
      </c>
      <c r="AB9" t="s" s="1"/>
      <c r="AC9" t="s" s="1"/>
      <c r="AD9" t="s" s="1">
        <v>2</v>
      </c>
    </row>
    <row r="10" spans="1:30">
      <c r="A10" t="n" s="4">
        <v>6</v>
      </c>
      <c r="B10" t="s" s="1">
        <v>58</v>
      </c>
      <c r="C10" t="s" s="5">
        <v>104</v>
      </c>
      <c r="D10" t="s" s="1">
        <v>18</v>
      </c>
      <c r="E10" t="s" s="1">
        <v>97</v>
      </c>
      <c r="F10" t="n" s="7">
        <v>45848.0</v>
      </c>
      <c r="G10" t="s" s="1"/>
      <c r="H10" t="n" s="7">
        <v>45848.0</v>
      </c>
      <c r="I10" t="n" s="4">
        <v>1</v>
      </c>
      <c r="J10" t="n" s="8">
        <v>14.0</v>
      </c>
      <c r="K10" t="n" s="8">
        <v>3430.0</v>
      </c>
      <c r="L10" t="n" s="8">
        <v>245.0</v>
      </c>
      <c r="M10" t="n" s="8">
        <v>3430.0</v>
      </c>
      <c r="N10" t="n" s="8">
        <v>245.0</v>
      </c>
      <c r="O10" t="s" s="5">
        <v>111</v>
      </c>
      <c r="P10" t="n" s="8">
        <v>0.0</v>
      </c>
      <c r="Q10" t="n" s="8">
        <v>0.0</v>
      </c>
      <c r="R10" t="s" s="1">
        <v>111</v>
      </c>
      <c r="S10" t="s" s="1">
        <v>26</v>
      </c>
      <c r="T10" s="9">
        <f>HYPERLINK("https://my.zakupivli.pro/remote/dispatcher/state_purchase_view/60644792")</f>
        <v/>
      </c>
      <c r="U10" t="s" s="1">
        <v>153</v>
      </c>
      <c r="V10" t="n" s="4">
        <v>0</v>
      </c>
      <c r="W10" t="s" s="1"/>
      <c r="X10" t="s" s="1">
        <v>9</v>
      </c>
      <c r="Y10" t="n" s="8">
        <v>3430.0</v>
      </c>
      <c r="Z10" t="s" s="1">
        <v>79</v>
      </c>
      <c r="AA10" t="s" s="1">
        <v>151</v>
      </c>
      <c r="AB10" t="s" s="1"/>
      <c r="AC10" t="s" s="1"/>
      <c r="AD10" t="s" s="1">
        <v>2</v>
      </c>
    </row>
    <row r="11" spans="1:30">
      <c r="A11" t="n" s="4">
        <v>7</v>
      </c>
      <c r="B11" t="s" s="1">
        <v>59</v>
      </c>
      <c r="C11" t="s" s="5">
        <v>146</v>
      </c>
      <c r="D11" t="s" s="1">
        <v>36</v>
      </c>
      <c r="E11" t="s" s="1">
        <v>97</v>
      </c>
      <c r="F11" t="n" s="7">
        <v>45848.0</v>
      </c>
      <c r="G11" t="s" s="1"/>
      <c r="H11" t="n" s="7">
        <v>45848.0</v>
      </c>
      <c r="I11" t="n" s="4">
        <v>1</v>
      </c>
      <c r="J11" t="n" s="8">
        <v>60.0</v>
      </c>
      <c r="K11" t="n" s="8">
        <v>612.0</v>
      </c>
      <c r="L11" t="n" s="8">
        <v>10.2</v>
      </c>
      <c r="M11" t="n" s="8">
        <v>612.0</v>
      </c>
      <c r="N11" t="n" s="8">
        <v>10.2</v>
      </c>
      <c r="O11" t="s" s="5">
        <v>111</v>
      </c>
      <c r="P11" t="n" s="8">
        <v>0.0</v>
      </c>
      <c r="Q11" t="n" s="8">
        <v>0.0</v>
      </c>
      <c r="R11" t="s" s="1">
        <v>111</v>
      </c>
      <c r="S11" t="s" s="1">
        <v>26</v>
      </c>
      <c r="T11" s="9">
        <f>HYPERLINK("https://my.zakupivli.pro/remote/dispatcher/state_purchase_view/60644897")</f>
        <v/>
      </c>
      <c r="U11" t="s" s="1">
        <v>153</v>
      </c>
      <c r="V11" t="n" s="4">
        <v>0</v>
      </c>
      <c r="W11" t="s" s="1"/>
      <c r="X11" t="s" s="1">
        <v>9</v>
      </c>
      <c r="Y11" t="n" s="8">
        <v>612.0</v>
      </c>
      <c r="Z11" t="s" s="1">
        <v>79</v>
      </c>
      <c r="AA11" t="s" s="1">
        <v>151</v>
      </c>
      <c r="AB11" t="s" s="1"/>
      <c r="AC11" t="s" s="1"/>
      <c r="AD11" t="s" s="1">
        <v>2</v>
      </c>
    </row>
    <row r="12" spans="1:30">
      <c r="A12" t="n" s="4">
        <v>8</v>
      </c>
      <c r="B12" t="s" s="1">
        <v>60</v>
      </c>
      <c r="C12" t="s" s="5">
        <v>96</v>
      </c>
      <c r="D12" t="s" s="1">
        <v>38</v>
      </c>
      <c r="E12" t="s" s="1">
        <v>97</v>
      </c>
      <c r="F12" t="n" s="7">
        <v>45848.0</v>
      </c>
      <c r="G12" t="s" s="1"/>
      <c r="H12" t="n" s="7">
        <v>45848.0</v>
      </c>
      <c r="I12" t="n" s="4">
        <v>1</v>
      </c>
      <c r="J12" t="n" s="8">
        <v>4.0</v>
      </c>
      <c r="K12" t="n" s="8">
        <v>610.0</v>
      </c>
      <c r="L12" t="n" s="8">
        <v>152.5</v>
      </c>
      <c r="M12" t="n" s="8">
        <v>610.0</v>
      </c>
      <c r="N12" t="n" s="8">
        <v>152.5</v>
      </c>
      <c r="O12" t="s" s="5">
        <v>111</v>
      </c>
      <c r="P12" t="n" s="8">
        <v>0.0</v>
      </c>
      <c r="Q12" t="n" s="8">
        <v>0.0</v>
      </c>
      <c r="R12" t="s" s="1">
        <v>111</v>
      </c>
      <c r="S12" t="s" s="1">
        <v>26</v>
      </c>
      <c r="T12" s="9">
        <f>HYPERLINK("https://my.zakupivli.pro/remote/dispatcher/state_purchase_view/60645025")</f>
        <v/>
      </c>
      <c r="U12" t="s" s="1">
        <v>153</v>
      </c>
      <c r="V12" t="n" s="4">
        <v>0</v>
      </c>
      <c r="W12" t="s" s="1"/>
      <c r="X12" t="s" s="1">
        <v>9</v>
      </c>
      <c r="Y12" t="n" s="8">
        <v>610.0</v>
      </c>
      <c r="Z12" t="s" s="1">
        <v>79</v>
      </c>
      <c r="AA12" t="s" s="1">
        <v>151</v>
      </c>
      <c r="AB12" t="s" s="1"/>
      <c r="AC12" t="s" s="1"/>
      <c r="AD12" t="s" s="1">
        <v>2</v>
      </c>
    </row>
    <row r="13" spans="1:30">
      <c r="A13" t="n" s="4">
        <v>9</v>
      </c>
      <c r="B13" t="s" s="1">
        <v>61</v>
      </c>
      <c r="C13" t="s" s="5">
        <v>136</v>
      </c>
      <c r="D13" t="s" s="1">
        <v>40</v>
      </c>
      <c r="E13" t="s" s="1">
        <v>97</v>
      </c>
      <c r="F13" t="n" s="7">
        <v>45848.0</v>
      </c>
      <c r="G13" t="s" s="1"/>
      <c r="H13" t="n" s="7">
        <v>45848.0</v>
      </c>
      <c r="I13" t="n" s="4">
        <v>1</v>
      </c>
      <c r="J13" t="n" s="8">
        <v>21.0</v>
      </c>
      <c r="K13" t="n" s="8">
        <v>2688.0</v>
      </c>
      <c r="L13" t="n" s="8">
        <v>128.0</v>
      </c>
      <c r="M13" t="n" s="8">
        <v>2688.0</v>
      </c>
      <c r="N13" t="n" s="8">
        <v>128.0</v>
      </c>
      <c r="O13" t="s" s="5">
        <v>111</v>
      </c>
      <c r="P13" t="n" s="8">
        <v>0.0</v>
      </c>
      <c r="Q13" t="n" s="8">
        <v>0.0</v>
      </c>
      <c r="R13" t="s" s="1">
        <v>111</v>
      </c>
      <c r="S13" t="s" s="1">
        <v>26</v>
      </c>
      <c r="T13" s="9">
        <f>HYPERLINK("https://my.zakupivli.pro/remote/dispatcher/state_purchase_view/60645144")</f>
        <v/>
      </c>
      <c r="U13" t="s" s="1">
        <v>153</v>
      </c>
      <c r="V13" t="n" s="4">
        <v>0</v>
      </c>
      <c r="W13" t="s" s="1"/>
      <c r="X13" t="s" s="1">
        <v>9</v>
      </c>
      <c r="Y13" t="n" s="8">
        <v>2688.0</v>
      </c>
      <c r="Z13" t="s" s="1">
        <v>79</v>
      </c>
      <c r="AA13" t="s" s="1">
        <v>151</v>
      </c>
      <c r="AB13" t="s" s="1"/>
      <c r="AC13" t="s" s="1"/>
      <c r="AD13" t="s" s="1">
        <v>2</v>
      </c>
    </row>
    <row r="14" spans="1:30">
      <c r="A14" t="n" s="4">
        <v>10</v>
      </c>
      <c r="B14" t="s" s="1">
        <v>62</v>
      </c>
      <c r="C14" t="s" s="5">
        <v>126</v>
      </c>
      <c r="D14" t="s" s="1">
        <v>52</v>
      </c>
      <c r="E14" t="s" s="1">
        <v>97</v>
      </c>
      <c r="F14" t="n" s="7">
        <v>45862.0</v>
      </c>
      <c r="G14" t="s" s="1"/>
      <c r="H14" t="n" s="7">
        <v>45862.0</v>
      </c>
      <c r="I14" t="n" s="4">
        <v>1</v>
      </c>
      <c r="J14" t="n" s="8">
        <v>2.0</v>
      </c>
      <c r="K14" t="n" s="8">
        <v>1600.0</v>
      </c>
      <c r="L14" t="n" s="8">
        <v>800.0</v>
      </c>
      <c r="M14" t="n" s="8">
        <v>1600.0</v>
      </c>
      <c r="N14" t="n" s="8">
        <v>800.0</v>
      </c>
      <c r="O14" t="s" s="5">
        <v>89</v>
      </c>
      <c r="P14" t="n" s="8">
        <v>0.0</v>
      </c>
      <c r="Q14" t="n" s="8">
        <v>0.0</v>
      </c>
      <c r="R14" t="s" s="1">
        <v>89</v>
      </c>
      <c r="S14" t="s" s="1">
        <v>19</v>
      </c>
      <c r="T14" s="9">
        <f>HYPERLINK("https://my.zakupivli.pro/remote/dispatcher/state_purchase_view/60900253")</f>
        <v/>
      </c>
      <c r="U14" t="s" s="1">
        <v>153</v>
      </c>
      <c r="V14" t="n" s="4">
        <v>0</v>
      </c>
      <c r="W14" t="s" s="1"/>
      <c r="X14" t="s" s="1">
        <v>44</v>
      </c>
      <c r="Y14" t="n" s="8">
        <v>1600.0</v>
      </c>
      <c r="Z14" t="s" s="1">
        <v>79</v>
      </c>
      <c r="AA14" t="s" s="1">
        <v>151</v>
      </c>
      <c r="AB14" t="s" s="1"/>
      <c r="AC14" t="s" s="1"/>
      <c r="AD14" t="s" s="1">
        <v>2</v>
      </c>
    </row>
    <row r="15" spans="1:30">
      <c r="A15" t="n" s="4">
        <v>11</v>
      </c>
      <c r="B15" t="s" s="1">
        <v>63</v>
      </c>
      <c r="C15" t="s" s="5">
        <v>126</v>
      </c>
      <c r="D15" t="s" s="1">
        <v>52</v>
      </c>
      <c r="E15" t="s" s="1">
        <v>97</v>
      </c>
      <c r="F15" t="n" s="7">
        <v>45862.0</v>
      </c>
      <c r="G15" t="s" s="1"/>
      <c r="H15" t="n" s="7">
        <v>45862.0</v>
      </c>
      <c r="I15" t="n" s="4">
        <v>1</v>
      </c>
      <c r="J15" t="n" s="8">
        <v>2.0</v>
      </c>
      <c r="K15" t="n" s="8">
        <v>1600.0</v>
      </c>
      <c r="L15" t="n" s="8">
        <v>800.0</v>
      </c>
      <c r="M15" t="n" s="8">
        <v>1600.0</v>
      </c>
      <c r="N15" t="n" s="8">
        <v>800.0</v>
      </c>
      <c r="O15" t="s" s="5">
        <v>89</v>
      </c>
      <c r="P15" t="n" s="8">
        <v>0.0</v>
      </c>
      <c r="Q15" t="n" s="8">
        <v>0.0</v>
      </c>
      <c r="R15" t="s" s="1">
        <v>89</v>
      </c>
      <c r="S15" t="s" s="1">
        <v>19</v>
      </c>
      <c r="T15" s="9">
        <f>HYPERLINK("https://my.zakupivli.pro/remote/dispatcher/state_purchase_view/60900380")</f>
        <v/>
      </c>
      <c r="U15" t="s" s="1">
        <v>153</v>
      </c>
      <c r="V15" t="n" s="4">
        <v>0</v>
      </c>
      <c r="W15" t="s" s="1"/>
      <c r="X15" t="s" s="1">
        <v>45</v>
      </c>
      <c r="Y15" t="n" s="8">
        <v>1600.0</v>
      </c>
      <c r="Z15" t="s" s="1">
        <v>79</v>
      </c>
      <c r="AA15" t="s" s="1">
        <v>151</v>
      </c>
      <c r="AB15" t="s" s="1"/>
      <c r="AC15" t="s" s="1"/>
      <c r="AD15" t="s" s="1">
        <v>2</v>
      </c>
    </row>
    <row r="16" spans="1:30">
      <c r="A16" t="n" s="4">
        <v>12</v>
      </c>
      <c r="B16" t="s" s="1">
        <v>64</v>
      </c>
      <c r="C16" t="s" s="5">
        <v>95</v>
      </c>
      <c r="D16" t="s" s="1">
        <v>28</v>
      </c>
      <c r="E16" t="s" s="1">
        <v>97</v>
      </c>
      <c r="F16" t="n" s="7">
        <v>45862.0</v>
      </c>
      <c r="G16" t="s" s="1"/>
      <c r="H16" t="n" s="7">
        <v>45862.0</v>
      </c>
      <c r="I16" t="n" s="4">
        <v>1</v>
      </c>
      <c r="J16" t="n" s="8">
        <v>5.0</v>
      </c>
      <c r="K16" t="n" s="8">
        <v>258.0</v>
      </c>
      <c r="L16" t="n" s="8">
        <v>51.6</v>
      </c>
      <c r="M16" t="n" s="8">
        <v>258.0</v>
      </c>
      <c r="N16" t="n" s="8">
        <v>51.6</v>
      </c>
      <c r="O16" t="s" s="5">
        <v>120</v>
      </c>
      <c r="P16" t="n" s="8">
        <v>0.0</v>
      </c>
      <c r="Q16" t="n" s="8">
        <v>0.0</v>
      </c>
      <c r="R16" t="s" s="1">
        <v>120</v>
      </c>
      <c r="S16" t="s" s="1">
        <v>30</v>
      </c>
      <c r="T16" s="9">
        <f>HYPERLINK("https://my.zakupivli.pro/remote/dispatcher/state_purchase_view/60900934")</f>
        <v/>
      </c>
      <c r="U16" t="s" s="1">
        <v>153</v>
      </c>
      <c r="V16" t="n" s="4">
        <v>0</v>
      </c>
      <c r="W16" t="s" s="1"/>
      <c r="X16" t="s" s="1">
        <v>4</v>
      </c>
      <c r="Y16" t="n" s="8">
        <v>258.0</v>
      </c>
      <c r="Z16" t="s" s="1">
        <v>79</v>
      </c>
      <c r="AA16" t="s" s="1">
        <v>151</v>
      </c>
      <c r="AB16" t="s" s="1"/>
      <c r="AC16" t="s" s="1"/>
      <c r="AD16" t="s" s="1">
        <v>2</v>
      </c>
    </row>
    <row r="17" spans="1:30">
      <c r="A17" t="n" s="4">
        <v>13</v>
      </c>
      <c r="B17" t="s" s="1">
        <v>65</v>
      </c>
      <c r="C17" t="s" s="5">
        <v>105</v>
      </c>
      <c r="D17" t="s" s="1">
        <v>18</v>
      </c>
      <c r="E17" t="s" s="1">
        <v>97</v>
      </c>
      <c r="F17" t="n" s="7">
        <v>45862.0</v>
      </c>
      <c r="G17" t="s" s="1"/>
      <c r="H17" t="n" s="7">
        <v>45862.0</v>
      </c>
      <c r="I17" t="n" s="4">
        <v>1</v>
      </c>
      <c r="J17" t="n" s="8">
        <v>50.0</v>
      </c>
      <c r="K17" t="n" s="8">
        <v>940.8</v>
      </c>
      <c r="L17" t="n" s="8">
        <v>18.816</v>
      </c>
      <c r="M17" t="n" s="8">
        <v>940.8</v>
      </c>
      <c r="N17" t="n" s="8">
        <v>18.816</v>
      </c>
      <c r="O17" t="s" s="5">
        <v>120</v>
      </c>
      <c r="P17" t="n" s="8">
        <v>0.0</v>
      </c>
      <c r="Q17" t="n" s="8">
        <v>0.0</v>
      </c>
      <c r="R17" t="s" s="1">
        <v>120</v>
      </c>
      <c r="S17" t="s" s="1">
        <v>30</v>
      </c>
      <c r="T17" s="9">
        <f>HYPERLINK("https://my.zakupivli.pro/remote/dispatcher/state_purchase_view/60901050")</f>
        <v/>
      </c>
      <c r="U17" t="s" s="1">
        <v>153</v>
      </c>
      <c r="V17" t="n" s="4">
        <v>0</v>
      </c>
      <c r="W17" t="s" s="1"/>
      <c r="X17" t="s" s="1">
        <v>4</v>
      </c>
      <c r="Y17" t="n" s="8">
        <v>940.8</v>
      </c>
      <c r="Z17" t="s" s="1">
        <v>79</v>
      </c>
      <c r="AA17" t="s" s="1">
        <v>151</v>
      </c>
      <c r="AB17" t="s" s="1"/>
      <c r="AC17" t="s" s="1"/>
      <c r="AD17" t="s" s="1">
        <v>2</v>
      </c>
    </row>
    <row r="18" spans="1:30">
      <c r="A18" t="n" s="4">
        <v>14</v>
      </c>
      <c r="B18" t="s" s="1">
        <v>66</v>
      </c>
      <c r="C18" t="s" s="5">
        <v>144</v>
      </c>
      <c r="D18" t="s" s="1">
        <v>39</v>
      </c>
      <c r="E18" t="s" s="1">
        <v>97</v>
      </c>
      <c r="F18" t="n" s="7">
        <v>45862.0</v>
      </c>
      <c r="G18" t="s" s="1"/>
      <c r="H18" t="n" s="7">
        <v>45862.0</v>
      </c>
      <c r="I18" t="n" s="4">
        <v>1</v>
      </c>
      <c r="J18" t="n" s="8">
        <v>5.0</v>
      </c>
      <c r="K18" t="n" s="8">
        <v>125.1</v>
      </c>
      <c r="L18" t="n" s="8">
        <v>25.02</v>
      </c>
      <c r="M18" t="n" s="8">
        <v>125.1</v>
      </c>
      <c r="N18" t="n" s="8">
        <v>25.02</v>
      </c>
      <c r="O18" t="s" s="5">
        <v>120</v>
      </c>
      <c r="P18" t="n" s="8">
        <v>0.0</v>
      </c>
      <c r="Q18" t="n" s="8">
        <v>0.0</v>
      </c>
      <c r="R18" t="s" s="1">
        <v>120</v>
      </c>
      <c r="S18" t="s" s="1">
        <v>30</v>
      </c>
      <c r="T18" s="9">
        <f>HYPERLINK("https://my.zakupivli.pro/remote/dispatcher/state_purchase_view/60901251")</f>
        <v/>
      </c>
      <c r="U18" t="s" s="1">
        <v>153</v>
      </c>
      <c r="V18" t="n" s="4">
        <v>0</v>
      </c>
      <c r="W18" t="s" s="1"/>
      <c r="X18" t="s" s="1">
        <v>4</v>
      </c>
      <c r="Y18" t="n" s="8">
        <v>125.1</v>
      </c>
      <c r="Z18" t="s" s="1">
        <v>79</v>
      </c>
      <c r="AA18" t="s" s="1">
        <v>151</v>
      </c>
      <c r="AB18" t="s" s="1"/>
      <c r="AC18" t="s" s="1"/>
      <c r="AD18" t="s" s="1">
        <v>2</v>
      </c>
    </row>
    <row r="19" spans="1:30">
      <c r="A19" t="n" s="4">
        <v>15</v>
      </c>
      <c r="B19" t="s" s="1">
        <v>67</v>
      </c>
      <c r="C19" t="s" s="5">
        <v>102</v>
      </c>
      <c r="D19" t="s" s="1">
        <v>24</v>
      </c>
      <c r="E19" t="s" s="1">
        <v>97</v>
      </c>
      <c r="F19" t="n" s="7">
        <v>45862.0</v>
      </c>
      <c r="G19" t="s" s="1"/>
      <c r="H19" t="n" s="7">
        <v>45862.0</v>
      </c>
      <c r="I19" t="n" s="4">
        <v>1</v>
      </c>
      <c r="J19" t="s" s="1">
        <v>155</v>
      </c>
      <c r="K19" t="n" s="8">
        <v>51573.56</v>
      </c>
      <c r="L19" t="n" s="8">
        <v>0.0</v>
      </c>
      <c r="M19" t="n" s="8">
        <v>51573.56</v>
      </c>
      <c r="N19" t="s" s="1">
        <v>155</v>
      </c>
      <c r="O19" t="s" s="5">
        <v>120</v>
      </c>
      <c r="P19" t="n" s="8">
        <v>0.0</v>
      </c>
      <c r="Q19" t="n" s="8">
        <v>0.0</v>
      </c>
      <c r="R19" t="s" s="1">
        <v>120</v>
      </c>
      <c r="S19" t="s" s="1">
        <v>30</v>
      </c>
      <c r="T19" s="9">
        <f>HYPERLINK("https://my.zakupivli.pro/remote/dispatcher/state_purchase_view/60901451")</f>
        <v/>
      </c>
      <c r="U19" t="s" s="1">
        <v>153</v>
      </c>
      <c r="V19" t="n" s="4">
        <v>0</v>
      </c>
      <c r="W19" t="s" s="1"/>
      <c r="X19" t="s" s="1">
        <v>4</v>
      </c>
      <c r="Y19" t="n" s="8">
        <v>51573.56</v>
      </c>
      <c r="Z19" t="s" s="1">
        <v>79</v>
      </c>
      <c r="AA19" t="s" s="1">
        <v>151</v>
      </c>
      <c r="AB19" t="s" s="1"/>
      <c r="AC19" t="s" s="1"/>
      <c r="AD19" t="s" s="1">
        <v>2</v>
      </c>
    </row>
    <row r="20" spans="1:30">
      <c r="A20" t="n" s="4">
        <v>16</v>
      </c>
      <c r="B20" t="s" s="1">
        <v>68</v>
      </c>
      <c r="C20" t="s" s="5">
        <v>124</v>
      </c>
      <c r="D20" t="s" s="1">
        <v>49</v>
      </c>
      <c r="E20" t="s" s="1">
        <v>97</v>
      </c>
      <c r="F20" t="n" s="7">
        <v>45868.0</v>
      </c>
      <c r="G20" t="s" s="1"/>
      <c r="H20" t="n" s="7">
        <v>45868.0</v>
      </c>
      <c r="I20" t="n" s="4">
        <v>1</v>
      </c>
      <c r="J20" t="n" s="8">
        <v>4.0</v>
      </c>
      <c r="K20" t="n" s="8">
        <v>960.0</v>
      </c>
      <c r="L20" t="n" s="8">
        <v>240.0</v>
      </c>
      <c r="M20" t="n" s="8">
        <v>960.0</v>
      </c>
      <c r="N20" t="n" s="8">
        <v>240.0</v>
      </c>
      <c r="O20" t="s" s="5">
        <v>90</v>
      </c>
      <c r="P20" t="n" s="8">
        <v>0.0</v>
      </c>
      <c r="Q20" t="n" s="8">
        <v>0.0</v>
      </c>
      <c r="R20" t="s" s="1">
        <v>90</v>
      </c>
      <c r="S20" t="s" s="1">
        <v>34</v>
      </c>
      <c r="T20" s="9">
        <f>HYPERLINK("https://my.zakupivli.pro/remote/dispatcher/state_purchase_view/61001166")</f>
        <v/>
      </c>
      <c r="U20" t="s" s="1">
        <v>153</v>
      </c>
      <c r="V20" t="n" s="4">
        <v>0</v>
      </c>
      <c r="W20" t="s" s="1"/>
      <c r="X20" t="s" s="1">
        <v>31</v>
      </c>
      <c r="Y20" t="n" s="8">
        <v>960.0</v>
      </c>
      <c r="Z20" t="s" s="1">
        <v>79</v>
      </c>
      <c r="AA20" t="s" s="1">
        <v>151</v>
      </c>
      <c r="AB20" t="s" s="1"/>
      <c r="AC20" t="s" s="1"/>
      <c r="AD20" t="s" s="1">
        <v>2</v>
      </c>
    </row>
    <row r="21" spans="1:30">
      <c r="A21" t="n" s="4">
        <v>17</v>
      </c>
      <c r="B21" t="s" s="1">
        <v>70</v>
      </c>
      <c r="C21" t="s" s="5">
        <v>113</v>
      </c>
      <c r="D21" t="s" s="1">
        <v>51</v>
      </c>
      <c r="E21" t="s" s="1">
        <v>97</v>
      </c>
      <c r="F21" t="n" s="7">
        <v>45908.0</v>
      </c>
      <c r="G21" t="s" s="1"/>
      <c r="H21" t="n" s="7">
        <v>45908.0</v>
      </c>
      <c r="I21" t="n" s="4">
        <v>1</v>
      </c>
      <c r="J21" t="n" s="8">
        <v>1.0</v>
      </c>
      <c r="K21" t="n" s="8">
        <v>895.0</v>
      </c>
      <c r="L21" t="n" s="8">
        <v>895.0</v>
      </c>
      <c r="M21" t="n" s="8">
        <v>895.0</v>
      </c>
      <c r="N21" t="n" s="8">
        <v>895.0</v>
      </c>
      <c r="O21" t="s" s="5">
        <v>99</v>
      </c>
      <c r="P21" t="n" s="8">
        <v>0.0</v>
      </c>
      <c r="Q21" t="n" s="8">
        <v>0.0</v>
      </c>
      <c r="R21" t="s" s="1">
        <v>99</v>
      </c>
      <c r="S21" t="s" s="1">
        <v>5</v>
      </c>
      <c r="T21" s="9">
        <f>HYPERLINK("https://my.zakupivli.pro/remote/dispatcher/state_purchase_view/61770750")</f>
        <v/>
      </c>
      <c r="U21" t="s" s="1">
        <v>153</v>
      </c>
      <c r="V21" t="n" s="4">
        <v>0</v>
      </c>
      <c r="W21" t="s" s="1"/>
      <c r="X21" t="s" s="1">
        <v>6</v>
      </c>
      <c r="Y21" t="n" s="8">
        <v>895.0</v>
      </c>
      <c r="Z21" t="s" s="1">
        <v>79</v>
      </c>
      <c r="AA21" t="s" s="1">
        <v>151</v>
      </c>
      <c r="AB21" t="s" s="1"/>
      <c r="AC21" t="s" s="1"/>
      <c r="AD21" t="s" s="1">
        <v>2</v>
      </c>
    </row>
    <row r="22" spans="1:30">
      <c r="A22" t="n" s="4">
        <v>18</v>
      </c>
      <c r="B22" t="s" s="1">
        <v>71</v>
      </c>
      <c r="C22" t="s" s="5">
        <v>86</v>
      </c>
      <c r="D22" t="s" s="1">
        <v>50</v>
      </c>
      <c r="E22" t="s" s="1">
        <v>97</v>
      </c>
      <c r="F22" t="n" s="7">
        <v>45910.0</v>
      </c>
      <c r="G22" t="s" s="1"/>
      <c r="H22" t="n" s="7">
        <v>45910.0</v>
      </c>
      <c r="I22" t="n" s="4">
        <v>1</v>
      </c>
      <c r="J22" t="n" s="8">
        <v>1.0</v>
      </c>
      <c r="K22" t="n" s="8">
        <v>9400.0</v>
      </c>
      <c r="L22" t="n" s="8">
        <v>9400.0</v>
      </c>
      <c r="M22" t="n" s="8">
        <v>9400.0</v>
      </c>
      <c r="N22" t="n" s="8">
        <v>9400.0</v>
      </c>
      <c r="O22" t="s" s="5">
        <v>145</v>
      </c>
      <c r="P22" t="n" s="8">
        <v>0.0</v>
      </c>
      <c r="Q22" t="n" s="8">
        <v>0.0</v>
      </c>
      <c r="R22" t="s" s="1">
        <v>145</v>
      </c>
      <c r="S22" t="s" s="1">
        <v>27</v>
      </c>
      <c r="T22" s="9">
        <f>HYPERLINK("https://my.zakupivli.pro/remote/dispatcher/state_purchase_view/61840043")</f>
        <v/>
      </c>
      <c r="U22" t="s" s="1">
        <v>153</v>
      </c>
      <c r="V22" t="n" s="4">
        <v>0</v>
      </c>
      <c r="W22" t="s" s="1"/>
      <c r="X22" t="s" s="1">
        <v>23</v>
      </c>
      <c r="Y22" t="n" s="8">
        <v>9400.0</v>
      </c>
      <c r="Z22" t="s" s="1">
        <v>79</v>
      </c>
      <c r="AA22" t="s" s="1">
        <v>151</v>
      </c>
      <c r="AB22" t="s" s="1"/>
      <c r="AC22" t="s" s="1"/>
      <c r="AD22" t="s" s="1">
        <v>2</v>
      </c>
    </row>
    <row r="23" spans="1:30">
      <c r="A23" t="n" s="4">
        <v>19</v>
      </c>
      <c r="B23" t="s" s="1">
        <v>72</v>
      </c>
      <c r="C23" t="s" s="5">
        <v>101</v>
      </c>
      <c r="D23" t="s" s="1">
        <v>24</v>
      </c>
      <c r="E23" t="s" s="1">
        <v>97</v>
      </c>
      <c r="F23" t="n" s="7">
        <v>45910.0</v>
      </c>
      <c r="G23" t="s" s="1"/>
      <c r="H23" t="n" s="7">
        <v>45910.0</v>
      </c>
      <c r="I23" t="n" s="4">
        <v>1</v>
      </c>
      <c r="J23" t="n" s="8">
        <v>47.0</v>
      </c>
      <c r="K23" t="n" s="8">
        <v>13689.66</v>
      </c>
      <c r="L23" t="n" s="8">
        <v>291.26936170212764</v>
      </c>
      <c r="M23" t="n" s="8">
        <v>13689.66</v>
      </c>
      <c r="N23" t="n" s="8">
        <v>291.26936170212764</v>
      </c>
      <c r="O23" t="s" s="5">
        <v>120</v>
      </c>
      <c r="P23" t="n" s="8">
        <v>0.0</v>
      </c>
      <c r="Q23" t="n" s="8">
        <v>0.0</v>
      </c>
      <c r="R23" t="s" s="1">
        <v>120</v>
      </c>
      <c r="S23" t="s" s="1">
        <v>30</v>
      </c>
      <c r="T23" s="9">
        <f>HYPERLINK("https://my.zakupivli.pro/remote/dispatcher/state_purchase_view/61843229")</f>
        <v/>
      </c>
      <c r="U23" t="s" s="1">
        <v>153</v>
      </c>
      <c r="V23" t="n" s="4">
        <v>0</v>
      </c>
      <c r="W23" t="s" s="1"/>
      <c r="X23" t="s" s="1">
        <v>13</v>
      </c>
      <c r="Y23" t="n" s="8">
        <v>13689.66</v>
      </c>
      <c r="Z23" t="s" s="1">
        <v>79</v>
      </c>
      <c r="AA23" t="s" s="1">
        <v>151</v>
      </c>
      <c r="AB23" t="s" s="1"/>
      <c r="AC23" t="s" s="1"/>
      <c r="AD23" t="s" s="1">
        <v>2</v>
      </c>
    </row>
    <row r="24" spans="1:30">
      <c r="A24" t="n" s="4">
        <v>20</v>
      </c>
      <c r="B24" t="s" s="1">
        <v>73</v>
      </c>
      <c r="C24" t="s" s="5">
        <v>148</v>
      </c>
      <c r="D24" t="s" s="1">
        <v>17</v>
      </c>
      <c r="E24" t="s" s="1">
        <v>97</v>
      </c>
      <c r="F24" t="n" s="7">
        <v>45910.0</v>
      </c>
      <c r="G24" t="s" s="1"/>
      <c r="H24" t="n" s="7">
        <v>45910.0</v>
      </c>
      <c r="I24" t="n" s="4">
        <v>1</v>
      </c>
      <c r="J24" t="n" s="8">
        <v>20.0</v>
      </c>
      <c r="K24" t="n" s="8">
        <v>5150.0</v>
      </c>
      <c r="L24" t="n" s="8">
        <v>257.5</v>
      </c>
      <c r="M24" t="n" s="8">
        <v>5150.0</v>
      </c>
      <c r="N24" t="n" s="8">
        <v>257.5</v>
      </c>
      <c r="O24" t="s" s="5">
        <v>100</v>
      </c>
      <c r="P24" t="n" s="8">
        <v>0.0</v>
      </c>
      <c r="Q24" t="n" s="8">
        <v>0.0</v>
      </c>
      <c r="R24" t="s" s="1">
        <v>100</v>
      </c>
      <c r="S24" t="s" s="1">
        <v>25</v>
      </c>
      <c r="T24" s="9">
        <f>HYPERLINK("https://my.zakupivli.pro/remote/dispatcher/state_purchase_view/61843781")</f>
        <v/>
      </c>
      <c r="U24" t="s" s="1">
        <v>153</v>
      </c>
      <c r="V24" t="n" s="4">
        <v>0</v>
      </c>
      <c r="W24" t="s" s="1"/>
      <c r="X24" t="s" s="1">
        <v>11</v>
      </c>
      <c r="Y24" t="n" s="8">
        <v>5150.0</v>
      </c>
      <c r="Z24" t="s" s="1">
        <v>79</v>
      </c>
      <c r="AA24" t="s" s="1">
        <v>151</v>
      </c>
      <c r="AB24" t="s" s="1"/>
      <c r="AC24" t="s" s="1"/>
      <c r="AD24" t="s" s="1">
        <v>2</v>
      </c>
    </row>
    <row r="25" spans="1:30">
      <c r="A25" t="n" s="4">
        <v>21</v>
      </c>
      <c r="B25" t="s" s="1">
        <v>74</v>
      </c>
      <c r="C25" t="s" s="5">
        <v>112</v>
      </c>
      <c r="D25" t="s" s="1">
        <v>16</v>
      </c>
      <c r="E25" t="s" s="1">
        <v>97</v>
      </c>
      <c r="F25" t="n" s="7">
        <v>45910.0</v>
      </c>
      <c r="G25" t="s" s="1"/>
      <c r="H25" t="n" s="7">
        <v>45910.0</v>
      </c>
      <c r="I25" t="n" s="4">
        <v>1</v>
      </c>
      <c r="J25" t="n" s="8">
        <v>4.0</v>
      </c>
      <c r="K25" t="n" s="8">
        <v>4723.0</v>
      </c>
      <c r="L25" t="n" s="8">
        <v>1180.75</v>
      </c>
      <c r="M25" t="n" s="8">
        <v>4723.0</v>
      </c>
      <c r="N25" t="n" s="8">
        <v>1180.75</v>
      </c>
      <c r="O25" t="s" s="5">
        <v>100</v>
      </c>
      <c r="P25" t="n" s="8">
        <v>0.0</v>
      </c>
      <c r="Q25" t="n" s="8">
        <v>0.0</v>
      </c>
      <c r="R25" t="s" s="1">
        <v>100</v>
      </c>
      <c r="S25" t="s" s="1">
        <v>25</v>
      </c>
      <c r="T25" s="9">
        <f>HYPERLINK("https://my.zakupivli.pro/remote/dispatcher/state_purchase_view/61843959")</f>
        <v/>
      </c>
      <c r="U25" t="s" s="1">
        <v>153</v>
      </c>
      <c r="V25" t="n" s="4">
        <v>0</v>
      </c>
      <c r="W25" t="s" s="1"/>
      <c r="X25" t="s" s="1">
        <v>11</v>
      </c>
      <c r="Y25" t="n" s="8">
        <v>4723.0</v>
      </c>
      <c r="Z25" t="s" s="1">
        <v>79</v>
      </c>
      <c r="AA25" t="s" s="1">
        <v>151</v>
      </c>
      <c r="AB25" t="s" s="1"/>
      <c r="AC25" t="s" s="1"/>
      <c r="AD25" t="s" s="1">
        <v>2</v>
      </c>
    </row>
    <row r="26" spans="1:30">
      <c r="A26" t="n" s="4">
        <v>22</v>
      </c>
      <c r="B26" t="s" s="1">
        <v>75</v>
      </c>
      <c r="C26" t="s" s="5">
        <v>117</v>
      </c>
      <c r="D26" t="s" s="1">
        <v>47</v>
      </c>
      <c r="E26" t="s" s="1">
        <v>97</v>
      </c>
      <c r="F26" t="n" s="7">
        <v>45915.0</v>
      </c>
      <c r="G26" t="s" s="1"/>
      <c r="H26" t="n" s="7">
        <v>45915.0</v>
      </c>
      <c r="I26" t="n" s="4">
        <v>1</v>
      </c>
      <c r="J26" t="n" s="8">
        <v>1.0</v>
      </c>
      <c r="K26" t="n" s="8">
        <v>42432.0</v>
      </c>
      <c r="L26" t="n" s="8">
        <v>42432.0</v>
      </c>
      <c r="M26" t="n" s="8">
        <v>42432.0</v>
      </c>
      <c r="N26" t="n" s="8">
        <v>42432.0</v>
      </c>
      <c r="O26" t="s" s="5">
        <v>122</v>
      </c>
      <c r="P26" t="n" s="8">
        <v>0.0</v>
      </c>
      <c r="Q26" t="n" s="8">
        <v>0.0</v>
      </c>
      <c r="R26" t="s" s="1">
        <v>122</v>
      </c>
      <c r="S26" t="s" s="1">
        <v>29</v>
      </c>
      <c r="T26" s="9">
        <f>HYPERLINK("https://my.zakupivli.pro/remote/dispatcher/state_purchase_view/61937482")</f>
        <v/>
      </c>
      <c r="U26" t="s" s="1">
        <v>153</v>
      </c>
      <c r="V26" t="n" s="4">
        <v>0</v>
      </c>
      <c r="W26" t="s" s="1"/>
      <c r="X26" t="s" s="1">
        <v>3</v>
      </c>
      <c r="Y26" t="n" s="8">
        <v>42432.0</v>
      </c>
      <c r="Z26" t="s" s="1">
        <v>79</v>
      </c>
      <c r="AA26" t="s" s="1">
        <v>154</v>
      </c>
      <c r="AB26" t="s" s="1"/>
      <c r="AC26" t="s" s="1"/>
      <c r="AD26" t="s" s="1">
        <v>2</v>
      </c>
    </row>
    <row r="27" spans="1:30">
      <c r="A27" t="n" s="4">
        <v>23</v>
      </c>
      <c r="B27" t="s" s="1">
        <v>76</v>
      </c>
      <c r="C27" t="s" s="5">
        <v>127</v>
      </c>
      <c r="D27" t="s" s="1">
        <v>43</v>
      </c>
      <c r="E27" t="s" s="1">
        <v>97</v>
      </c>
      <c r="F27" t="n" s="7">
        <v>45915.0</v>
      </c>
      <c r="G27" t="s" s="1"/>
      <c r="H27" t="n" s="7">
        <v>45915.0</v>
      </c>
      <c r="I27" t="n" s="4">
        <v>1</v>
      </c>
      <c r="J27" t="n" s="8">
        <v>1.0</v>
      </c>
      <c r="K27" t="n" s="8">
        <v>32000.0</v>
      </c>
      <c r="L27" t="n" s="8">
        <v>32000.0</v>
      </c>
      <c r="M27" t="n" s="8">
        <v>32000.0</v>
      </c>
      <c r="N27" t="n" s="8">
        <v>32000.0</v>
      </c>
      <c r="O27" t="s" s="5">
        <v>107</v>
      </c>
      <c r="P27" t="n" s="8">
        <v>0.0</v>
      </c>
      <c r="Q27" t="n" s="8">
        <v>0.0</v>
      </c>
      <c r="R27" t="s" s="1">
        <v>107</v>
      </c>
      <c r="S27" t="s" s="1">
        <v>32</v>
      </c>
      <c r="T27" s="9">
        <f>HYPERLINK("https://my.zakupivli.pro/remote/dispatcher/state_purchase_view/61943167")</f>
        <v/>
      </c>
      <c r="U27" t="s" s="1">
        <v>153</v>
      </c>
      <c r="V27" t="n" s="4">
        <v>0</v>
      </c>
      <c r="W27" t="s" s="1"/>
      <c r="X27" t="s" s="1">
        <v>12</v>
      </c>
      <c r="Y27" t="n" s="8">
        <v>32000.0</v>
      </c>
      <c r="Z27" t="s" s="1">
        <v>79</v>
      </c>
      <c r="AA27" t="s" s="1">
        <v>151</v>
      </c>
      <c r="AB27" t="s" s="1"/>
      <c r="AC27" t="s" s="1"/>
      <c r="AD27" t="s" s="1">
        <v>2</v>
      </c>
    </row>
    <row r="28" spans="1:30">
      <c r="A28" t="n" s="4">
        <v>24</v>
      </c>
      <c r="B28" t="s" s="1">
        <v>77</v>
      </c>
      <c r="C28" t="s" s="5">
        <v>125</v>
      </c>
      <c r="D28" t="s" s="1">
        <v>48</v>
      </c>
      <c r="E28" t="s" s="1">
        <v>97</v>
      </c>
      <c r="F28" t="n" s="7">
        <v>45925.0</v>
      </c>
      <c r="G28" t="s" s="1"/>
      <c r="H28" t="n" s="7">
        <v>45925.0</v>
      </c>
      <c r="I28" t="n" s="4">
        <v>1</v>
      </c>
      <c r="J28" t="n" s="8">
        <v>3.0</v>
      </c>
      <c r="K28" t="n" s="8">
        <v>702.0</v>
      </c>
      <c r="L28" t="n" s="8">
        <v>234.0</v>
      </c>
      <c r="M28" t="n" s="8">
        <v>702.0</v>
      </c>
      <c r="N28" t="n" s="8">
        <v>234.0</v>
      </c>
      <c r="O28" t="s" s="5">
        <v>138</v>
      </c>
      <c r="P28" t="n" s="8">
        <v>0.0</v>
      </c>
      <c r="Q28" t="n" s="8">
        <v>0.0</v>
      </c>
      <c r="R28" t="s" s="1">
        <v>138</v>
      </c>
      <c r="S28" t="s" s="1">
        <v>33</v>
      </c>
      <c r="T28" s="9">
        <f>HYPERLINK("https://my.zakupivli.pro/remote/dispatcher/state_purchase_view/62209276")</f>
        <v/>
      </c>
      <c r="U28" t="s" s="1">
        <v>153</v>
      </c>
      <c r="V28" t="n" s="4">
        <v>0</v>
      </c>
      <c r="W28" t="s" s="1"/>
      <c r="X28" t="s" s="1">
        <v>14</v>
      </c>
      <c r="Y28" t="n" s="8">
        <v>702.0</v>
      </c>
      <c r="Z28" t="s" s="1">
        <v>79</v>
      </c>
      <c r="AA28" t="s" s="1">
        <v>151</v>
      </c>
      <c r="AB28" t="s" s="1"/>
      <c r="AC28" t="s" s="1"/>
      <c r="AD28" t="s" s="1">
        <v>2</v>
      </c>
    </row>
    <row r="29" spans="1:30">
      <c r="A29" t="n" s="4">
        <v>25</v>
      </c>
      <c r="B29" t="s" s="1">
        <v>78</v>
      </c>
      <c r="C29" t="s" s="5">
        <v>132</v>
      </c>
      <c r="D29" t="s" s="1">
        <v>46</v>
      </c>
      <c r="E29" t="s" s="1">
        <v>97</v>
      </c>
      <c r="F29" t="n" s="7">
        <v>45929.0</v>
      </c>
      <c r="G29" t="s" s="1"/>
      <c r="H29" t="n" s="7">
        <v>45929.0</v>
      </c>
      <c r="I29" t="n" s="4">
        <v>1</v>
      </c>
      <c r="J29" t="n" s="8">
        <v>2.0</v>
      </c>
      <c r="K29" t="n" s="8">
        <v>8244.21</v>
      </c>
      <c r="L29" t="n" s="8">
        <v>4122.105</v>
      </c>
      <c r="M29" t="n" s="8">
        <v>8244.21</v>
      </c>
      <c r="N29" t="n" s="8">
        <v>4122.105</v>
      </c>
      <c r="O29" t="s" s="5">
        <v>137</v>
      </c>
      <c r="P29" t="n" s="8">
        <v>0.0</v>
      </c>
      <c r="Q29" t="n" s="8">
        <v>0.0</v>
      </c>
      <c r="R29" t="s" s="1">
        <v>137</v>
      </c>
      <c r="S29" t="s" s="1">
        <v>35</v>
      </c>
      <c r="T29" s="9">
        <f>HYPERLINK("https://my.zakupivli.pro/remote/dispatcher/state_purchase_view/62280296")</f>
        <v/>
      </c>
      <c r="U29" t="s" s="1">
        <v>153</v>
      </c>
      <c r="V29" t="n" s="4">
        <v>0</v>
      </c>
      <c r="W29" t="s" s="1"/>
      <c r="X29" t="s" s="1">
        <v>15</v>
      </c>
      <c r="Y29" t="n" s="8">
        <v>8244.21</v>
      </c>
      <c r="Z29" t="s" s="1">
        <v>79</v>
      </c>
      <c r="AA29" t="s" s="1">
        <v>151</v>
      </c>
      <c r="AB29" t="s" s="1"/>
      <c r="AC29" t="s" s="1"/>
      <c r="AD29" t="s" s="1">
        <v>2</v>
      </c>
    </row>
    <row r="30" spans="1:30">
      <c r="A30" t="n" s="4">
        <v>26</v>
      </c>
      <c r="B30" t="s" s="1">
        <v>69</v>
      </c>
      <c r="C30" t="s" s="5">
        <v>84</v>
      </c>
      <c r="D30" t="s" s="1">
        <v>7</v>
      </c>
      <c r="E30" t="s" s="1">
        <v>88</v>
      </c>
      <c r="F30" t="n" s="7">
        <v>45875.0</v>
      </c>
      <c r="G30" t="n" s="7">
        <v>45883.0</v>
      </c>
      <c r="H30" t="n" s="7">
        <v>45895.0</v>
      </c>
      <c r="I30" t="n" s="4">
        <v>2</v>
      </c>
      <c r="J30" t="n" s="8">
        <v>2000.0</v>
      </c>
      <c r="K30" t="n" s="8">
        <v>124000.0</v>
      </c>
      <c r="L30" t="n" s="8">
        <v>62.0</v>
      </c>
      <c r="M30" t="n" s="8">
        <v>103800.0</v>
      </c>
      <c r="N30" t="n" s="8">
        <v>51.9</v>
      </c>
      <c r="O30" t="s" s="5">
        <v>121</v>
      </c>
      <c r="P30" t="n" s="8">
        <v>20200.0</v>
      </c>
      <c r="Q30" t="n" s="8">
        <v>0.1629032258064516</v>
      </c>
      <c r="R30" t="s" s="1">
        <v>121</v>
      </c>
      <c r="S30" t="s" s="1">
        <v>41</v>
      </c>
      <c r="T30" s="9">
        <f>HYPERLINK("https://my.zakupivli.pro/remote/dispatcher/state_purchase_lot_view/1723134")</f>
        <v/>
      </c>
      <c r="U30" t="s" s="1">
        <v>152</v>
      </c>
      <c r="V30" t="n" s="4">
        <v>0</v>
      </c>
      <c r="W30" t="s" s="1"/>
      <c r="X30" t="s" s="1">
        <v>20</v>
      </c>
      <c r="Y30" t="n" s="8">
        <v>103800.0</v>
      </c>
      <c r="Z30" t="s" s="1">
        <v>79</v>
      </c>
      <c r="AA30" t="s" s="1">
        <v>151</v>
      </c>
      <c r="AB30" t="n" s="10">
        <v>45893.0</v>
      </c>
      <c r="AC30" t="n" s="10">
        <v>45903.0</v>
      </c>
      <c r="AD30" t="s" s="1">
        <v>42</v>
      </c>
    </row>
    <row r="31" spans="1:30">
      <c r="A31" t="s" s="1">
        <v>98</v>
      </c>
    </row>
  </sheetData>
  <autoFilter ref="A4:AD30"/>
  <hyperlinks>
    <hyperlink display="mailto:report-feedback@zakupivli.pro" ref="A2" r:id="rId1"/>
    <hyperlink display="https://my.zakupivli.pro/remote/dispatcher/state_purchase_view/60630680" ref="T5" r:id="rId2"/>
    <hyperlink display="https://my.zakupivli.pro/remote/dispatcher/state_purchase_view/60643793" ref="T6" r:id="rId3"/>
    <hyperlink display="https://my.zakupivli.pro/remote/dispatcher/state_purchase_view/60644157" ref="T7" r:id="rId4"/>
    <hyperlink display="https://my.zakupivli.pro/remote/dispatcher/state_purchase_view/60644278" ref="T8" r:id="rId5"/>
    <hyperlink display="https://my.zakupivli.pro/remote/dispatcher/state_purchase_view/60644505" ref="T9" r:id="rId6"/>
    <hyperlink display="https://my.zakupivli.pro/remote/dispatcher/state_purchase_view/60644792" ref="T10" r:id="rId7"/>
    <hyperlink display="https://my.zakupivli.pro/remote/dispatcher/state_purchase_view/60644897" ref="T11" r:id="rId8"/>
    <hyperlink display="https://my.zakupivli.pro/remote/dispatcher/state_purchase_view/60645025" ref="T12" r:id="rId9"/>
    <hyperlink display="https://my.zakupivli.pro/remote/dispatcher/state_purchase_view/60645144" ref="T13" r:id="rId10"/>
    <hyperlink display="https://my.zakupivli.pro/remote/dispatcher/state_purchase_view/60900253" ref="T14" r:id="rId11"/>
    <hyperlink display="https://my.zakupivli.pro/remote/dispatcher/state_purchase_view/60900380" ref="T15" r:id="rId12"/>
    <hyperlink display="https://my.zakupivli.pro/remote/dispatcher/state_purchase_view/60900934" ref="T16" r:id="rId13"/>
    <hyperlink display="https://my.zakupivli.pro/remote/dispatcher/state_purchase_view/60901050" ref="T17" r:id="rId14"/>
    <hyperlink display="https://my.zakupivli.pro/remote/dispatcher/state_purchase_view/60901251" ref="T18" r:id="rId15"/>
    <hyperlink display="https://my.zakupivli.pro/remote/dispatcher/state_purchase_view/60901451" ref="T19" r:id="rId16"/>
    <hyperlink display="https://my.zakupivli.pro/remote/dispatcher/state_purchase_view/61001166" ref="T20" r:id="rId17"/>
    <hyperlink display="https://my.zakupivli.pro/remote/dispatcher/state_purchase_view/61770750" ref="T21" r:id="rId18"/>
    <hyperlink display="https://my.zakupivli.pro/remote/dispatcher/state_purchase_view/61840043" ref="T22" r:id="rId19"/>
    <hyperlink display="https://my.zakupivli.pro/remote/dispatcher/state_purchase_view/61843229" ref="T23" r:id="rId20"/>
    <hyperlink display="https://my.zakupivli.pro/remote/dispatcher/state_purchase_view/61843781" ref="T24" r:id="rId21"/>
    <hyperlink display="https://my.zakupivli.pro/remote/dispatcher/state_purchase_view/61843959" ref="T25" r:id="rId22"/>
    <hyperlink display="https://my.zakupivli.pro/remote/dispatcher/state_purchase_view/61937482" ref="T26" r:id="rId23"/>
    <hyperlink display="https://my.zakupivli.pro/remote/dispatcher/state_purchase_view/61943167" ref="T27" r:id="rId24"/>
    <hyperlink display="https://my.zakupivli.pro/remote/dispatcher/state_purchase_view/62209276" ref="T28" r:id="rId25"/>
    <hyperlink display="https://my.zakupivli.pro/remote/dispatcher/state_purchase_view/62280296" ref="T29" r:id="rId26"/>
    <hyperlink display="https://my.zakupivli.pro/remote/dispatcher/state_purchase_lot_view/1723134" ref="T30" r:id="rId27"/>
  </hyperlinks>
  <pageMargins left="0.75" right="0.75" top="1" bottom="1" header="0.5" footer="0.5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size="2" baseType="variant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size="1" baseType="lpstr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2025-10-21T12:11:59Z</dcterms:created>
  <dcterms:modified xmlns:dcterms="http://purl.org/dc/terms/" xmlns:xsi="http://www.w3.org/2001/XMLSchema-instance" xsi:type="dcterms:W3CDTF">2025-10-21T12:11:59Z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